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wbie\Desktop\"/>
    </mc:Choice>
  </mc:AlternateContent>
  <bookViews>
    <workbookView xWindow="0" yWindow="0" windowWidth="28800" windowHeight="12450" tabRatio="817" activeTab="1"/>
  </bookViews>
  <sheets>
    <sheet name="Personel" sheetId="2" r:id="rId1"/>
    <sheet name="Değişken" sheetId="28" r:id="rId2"/>
    <sheet name="F2_1" sheetId="1" r:id="rId3"/>
    <sheet name="F - 1" sheetId="29" r:id="rId4"/>
  </sheets>
  <externalReferences>
    <externalReference r:id="rId5"/>
  </externalReferences>
  <definedNames>
    <definedName name="_xlnm._FilterDatabase" localSheetId="0" hidden="1">Personel!$A$2:$G$62</definedName>
    <definedName name="tatil">Değişken!$P$11:$AT$11</definedName>
  </definedNames>
  <calcPr calcId="152511"/>
</workbook>
</file>

<file path=xl/calcChain.xml><?xml version="1.0" encoding="utf-8"?>
<calcChain xmlns="http://schemas.openxmlformats.org/spreadsheetml/2006/main">
  <c r="L47" i="29" l="1"/>
  <c r="R35" i="29"/>
  <c r="Q35" i="29"/>
  <c r="P35" i="29"/>
  <c r="O35" i="29"/>
  <c r="N35" i="29"/>
  <c r="M35" i="29"/>
  <c r="L35" i="29"/>
  <c r="K35" i="29"/>
  <c r="J35" i="29"/>
  <c r="I35" i="29"/>
  <c r="H35" i="29"/>
  <c r="R28" i="29"/>
  <c r="Q28" i="29"/>
  <c r="Q36" i="29" s="1"/>
  <c r="P28" i="29"/>
  <c r="P36" i="29" s="1"/>
  <c r="O28" i="29"/>
  <c r="N28" i="29"/>
  <c r="N36" i="29" s="1"/>
  <c r="M28" i="29"/>
  <c r="L28" i="29"/>
  <c r="K28" i="29"/>
  <c r="J28" i="29"/>
  <c r="I28" i="29"/>
  <c r="I36" i="29" s="1"/>
  <c r="H28" i="29"/>
  <c r="H36" i="29" s="1"/>
  <c r="AK25" i="1"/>
  <c r="AK26" i="1"/>
  <c r="AK23" i="1"/>
  <c r="AK24" i="1"/>
  <c r="AK21" i="1"/>
  <c r="AK22" i="1"/>
  <c r="AK19" i="1"/>
  <c r="AK20" i="1"/>
  <c r="AK17" i="1"/>
  <c r="AK18" i="1"/>
  <c r="AK15" i="1"/>
  <c r="AK16" i="1"/>
  <c r="AK13" i="1"/>
  <c r="AK14" i="1"/>
  <c r="AK11" i="1"/>
  <c r="AK12" i="1"/>
  <c r="AK9" i="1"/>
  <c r="AK10" i="1"/>
  <c r="B25" i="1"/>
  <c r="C25" i="1"/>
  <c r="B23" i="1"/>
  <c r="C23" i="1"/>
  <c r="B21" i="1"/>
  <c r="C21" i="1"/>
  <c r="C19" i="1"/>
  <c r="C17" i="1"/>
  <c r="C15" i="1"/>
  <c r="B13" i="1"/>
  <c r="C13" i="1"/>
  <c r="B11" i="1"/>
  <c r="C11" i="1"/>
  <c r="B9" i="1"/>
  <c r="C9" i="1"/>
  <c r="A7" i="2"/>
  <c r="A17" i="1" s="1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N7" i="2"/>
  <c r="N6" i="2"/>
  <c r="N5" i="2"/>
  <c r="N4" i="2"/>
  <c r="N3" i="2"/>
  <c r="AM5" i="1"/>
  <c r="AM4" i="1"/>
  <c r="AA34" i="1"/>
  <c r="AA33" i="1"/>
  <c r="F34" i="1"/>
  <c r="F33" i="1"/>
  <c r="AQ5" i="1"/>
  <c r="AP5" i="1"/>
  <c r="AO5" i="1"/>
  <c r="A8" i="2"/>
  <c r="AL23" i="1"/>
  <c r="AM24" i="1" s="1"/>
  <c r="AL25" i="1"/>
  <c r="AM26" i="1" s="1"/>
  <c r="AL9" i="1"/>
  <c r="AM10" i="1" s="1"/>
  <c r="AL11" i="1"/>
  <c r="AM12" i="1" s="1"/>
  <c r="AL13" i="1"/>
  <c r="AM13" i="1" s="1"/>
  <c r="AL15" i="1"/>
  <c r="AM16" i="1" s="1"/>
  <c r="AL17" i="1"/>
  <c r="AM17" i="1" s="1"/>
  <c r="AL19" i="1"/>
  <c r="AM20" i="1" s="1"/>
  <c r="AL21" i="1"/>
  <c r="AM22" i="1" s="1"/>
  <c r="A9" i="2"/>
  <c r="A21" i="1" s="1"/>
  <c r="A10" i="2"/>
  <c r="A23" i="1" s="1"/>
  <c r="A19" i="1"/>
  <c r="AM18" i="1"/>
  <c r="A12" i="2"/>
  <c r="A13" i="2"/>
  <c r="A14" i="2"/>
  <c r="A15" i="2"/>
  <c r="A16" i="2"/>
  <c r="A17" i="2"/>
  <c r="A18" i="2"/>
  <c r="A19" i="2"/>
  <c r="A20" i="2"/>
  <c r="A11" i="2"/>
  <c r="A25" i="1" s="1"/>
  <c r="O36" i="29" l="1"/>
  <c r="J36" i="29"/>
  <c r="K36" i="29"/>
  <c r="L36" i="29"/>
  <c r="M36" i="29"/>
  <c r="R36" i="29"/>
  <c r="AM9" i="1"/>
  <c r="AN9" i="1" s="1"/>
  <c r="AM21" i="1"/>
  <c r="AM15" i="1"/>
  <c r="AN15" i="1" s="1"/>
  <c r="AM23" i="1"/>
  <c r="AN23" i="1" s="1"/>
  <c r="AM19" i="1"/>
  <c r="AN19" i="1" s="1"/>
  <c r="AK27" i="1"/>
  <c r="B29" i="1" s="1"/>
  <c r="AM11" i="1"/>
  <c r="AN11" i="1" s="1"/>
  <c r="AM25" i="1"/>
  <c r="AN25" i="1" s="1"/>
  <c r="AN17" i="1"/>
  <c r="AM14" i="1"/>
  <c r="AN13" i="1" s="1"/>
  <c r="AN21" i="1"/>
  <c r="AM27" i="1" l="1"/>
  <c r="AN27" i="1"/>
</calcChain>
</file>

<file path=xl/sharedStrings.xml><?xml version="1.0" encoding="utf-8"?>
<sst xmlns="http://schemas.openxmlformats.org/spreadsheetml/2006/main" count="122" uniqueCount="96">
  <si>
    <t>ÖĞRETİM ELEMANIN</t>
  </si>
  <si>
    <t>EK DERSLERİN GÜNLER İTİBARİYLE DAĞILIMI</t>
  </si>
  <si>
    <t>TOPLAM</t>
  </si>
  <si>
    <t>Teorik</t>
  </si>
  <si>
    <t>Diğer</t>
  </si>
  <si>
    <t>No</t>
  </si>
  <si>
    <t>Adı Soyadı</t>
  </si>
  <si>
    <t>Matrahı</t>
  </si>
  <si>
    <t>Hesap No:</t>
  </si>
  <si>
    <t>Ünv.</t>
  </si>
  <si>
    <t>Okt.</t>
  </si>
  <si>
    <t>Ait Olduğu Ay</t>
  </si>
  <si>
    <t>Bütçe Yılı</t>
  </si>
  <si>
    <t>Katsayı</t>
  </si>
  <si>
    <t>GÖSTERGELER</t>
  </si>
  <si>
    <t>Prof.</t>
  </si>
  <si>
    <t>Doç.</t>
  </si>
  <si>
    <t>Y.Doç.</t>
  </si>
  <si>
    <t>Öğ.G.</t>
  </si>
  <si>
    <t>VERGİLENDİRME</t>
  </si>
  <si>
    <t>FAKÜLTE VEYA YÜKSEKOKUL</t>
  </si>
  <si>
    <t>Görevi</t>
  </si>
  <si>
    <t>Onaylayan</t>
  </si>
  <si>
    <t>Ünvanı</t>
  </si>
  <si>
    <t>Sınav Göst.</t>
  </si>
  <si>
    <t>Düzenleyen (Bordro)</t>
  </si>
  <si>
    <t>Tahakkuk Memuru (Bordro)</t>
  </si>
  <si>
    <t>Düzenleyen  (F2)</t>
  </si>
  <si>
    <t>ÜCRETE TABİ OLMAYAN GÜNLERİ AŞAĞIYA GİRİNİZ (Tatiller)</t>
  </si>
  <si>
    <t>Üst Sınır</t>
  </si>
  <si>
    <t>Alt Sınır</t>
  </si>
  <si>
    <t>G.VERG.</t>
  </si>
  <si>
    <t xml:space="preserve">İmzası             </t>
  </si>
  <si>
    <t xml:space="preserve">Mühür               </t>
  </si>
  <si>
    <t>:</t>
  </si>
  <si>
    <t>Vergi no:</t>
  </si>
  <si>
    <t>Damga Vergisi</t>
  </si>
  <si>
    <t>Örgün yada İkinci Öğretim Göst.</t>
  </si>
  <si>
    <t>Not: sıralama önemli değil.</t>
  </si>
  <si>
    <t>Banka Şube Kodu              :</t>
  </si>
  <si>
    <t xml:space="preserve">Ünvanı             </t>
  </si>
  <si>
    <t>Banka Şube Adı                 :</t>
  </si>
  <si>
    <t>Harcama Yetkilisi (F2)</t>
  </si>
  <si>
    <t>Gerçekleştirme Memuru</t>
  </si>
  <si>
    <t>FORMLARIN DÜZGÜN ÇALIŞABİLMESİ İÇİN ARAÇLAR / SEÇENEKLER / GÜVENLİK/ MAKROGÜVENLİĞİ YA DA ARAÇLAR / MAKRO / GÜVENLİK SEÇENEĞİNE TIKLAYIP GÜVENLİK SEVİYESİNİ ORTA OLARAK İŞARETLEMENİZ GEREKMEKTEDİR.</t>
  </si>
  <si>
    <t>GÜMÜŞHANE MESLEK YÜKSEKOKULU</t>
  </si>
  <si>
    <t>Unvanı</t>
  </si>
  <si>
    <t>Ders</t>
  </si>
  <si>
    <t>Saat
Ücreti
(TL)</t>
  </si>
  <si>
    <t>Tutarı
(TL)</t>
  </si>
  <si>
    <t xml:space="preserve">       Düzenleyen</t>
  </si>
  <si>
    <t>Ders 
Saati Toplamı</t>
  </si>
  <si>
    <t>Ücret
Toplamı
(TL)</t>
  </si>
  <si>
    <r>
      <t xml:space="preserve">GÜMÜŞHANE MESLEK YÜKSEKOKULU 
YÜKSEKÖĞRETİM EK DERS ÜCRETİ ÇİZELGESİ
</t>
    </r>
    <r>
      <rPr>
        <b/>
        <sz val="12"/>
        <rFont val="Times New Roman"/>
        <family val="1"/>
        <charset val="162"/>
      </rPr>
      <t>İKİNCİ ÖĞRETİM</t>
    </r>
  </si>
  <si>
    <t>…/…/20…</t>
  </si>
  <si>
    <t>EYLÜL</t>
  </si>
  <si>
    <t>T.C</t>
  </si>
  <si>
    <t>GÜMÜŞHANE ÜNİVERSİTESİ</t>
  </si>
  <si>
    <t>ÖĞRETİM ELEMANI DERS YÜKÜ FORMU   (F-1)</t>
  </si>
  <si>
    <t>...........EĞİTİM ÖĞRETİM YILI .............YARIYILI</t>
  </si>
  <si>
    <t>ÖĞRETİM ELEMANININ</t>
  </si>
  <si>
    <t>ÜNVANI, ADI SOYADI</t>
  </si>
  <si>
    <t>İDARİ GÖREVİ :</t>
  </si>
  <si>
    <t>İMZASI  :</t>
  </si>
  <si>
    <t xml:space="preserve">KURUM VE BÖLÜM </t>
  </si>
  <si>
    <t>SIRA NO</t>
  </si>
  <si>
    <t>ÖĞRETİM ÇALIŞMASININ</t>
  </si>
  <si>
    <t>ÖĞRENCİ SAYISI</t>
  </si>
  <si>
    <t>FAKÜLTE/ENST./YO/MYO/BÖLÜM</t>
  </si>
  <si>
    <t>TEORİK DERSLER</t>
  </si>
  <si>
    <t>DİĞER FAALİYETLER</t>
  </si>
  <si>
    <t>DERS YÜKÜ</t>
  </si>
  <si>
    <t>YASAL YÜK</t>
  </si>
  <si>
    <t>ÖDENECEK SAAT</t>
  </si>
  <si>
    <t>KODU</t>
  </si>
  <si>
    <t>ADI</t>
  </si>
  <si>
    <t>UYGULAMA</t>
  </si>
  <si>
    <t>LABORATUAR</t>
  </si>
  <si>
    <t>SEMİNER</t>
  </si>
  <si>
    <t>BİTİRME ÇALIŞMASI</t>
  </si>
  <si>
    <t>TEZ YÖNETİMİ</t>
  </si>
  <si>
    <t>ARA SINAV</t>
  </si>
  <si>
    <t>Y.LİSANS</t>
  </si>
  <si>
    <t>DOKTORA</t>
  </si>
  <si>
    <t>ÖRGÜN ÖĞRETİM</t>
  </si>
  <si>
    <t>ÖRGÜN ÖĞRETİM TOPLAMI</t>
  </si>
  <si>
    <t>II. ÖĞRETİM</t>
  </si>
  <si>
    <t>II.ÖĞRETİM TOPLAMI</t>
  </si>
  <si>
    <t>GENEL TOPLAM</t>
  </si>
  <si>
    <t>MÜDÜRLÜK MAKAMINA</t>
  </si>
  <si>
    <t xml:space="preserve">Yukarıda ünvanı, adı, soyadı yazılı öğretim elemanının formda beyanı yapılan öğretim çalışmalarını gerçekleştirme ve ders yükü çalışmaları karşılığında kendisine ek ders ücreti </t>
  </si>
  <si>
    <t>ödenmesini 2914 sayılı kanunun 11. maddesi gereğince onaylarınıza arz ederim.</t>
  </si>
  <si>
    <t>......../....../.........</t>
  </si>
  <si>
    <t>UYGUNDUR</t>
  </si>
  <si>
    <t>BÖLÜM BAŞKANI</t>
  </si>
  <si>
    <t>SOSYAL BİLİMLER MESLEK YÜKSEKOKULU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</si>
</sst>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Sayfa &quot;00"/>
  </numFmts>
  <fonts count="41" x14ac:knownFonts="1">
    <font>
      <sz val="10"/>
      <name val="Arial Tur"/>
      <charset val="162"/>
    </font>
    <font>
      <b/>
      <sz val="10"/>
      <color indexed="9"/>
      <name val="Arial Tur"/>
      <charset val="162"/>
    </font>
    <font>
      <b/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Times New Roman"/>
      <family val="1"/>
      <charset val="162"/>
    </font>
    <font>
      <b/>
      <sz val="10"/>
      <color indexed="15"/>
      <name val="Arial Tur"/>
      <charset val="162"/>
    </font>
    <font>
      <sz val="9"/>
      <name val="Arial Tur"/>
      <charset val="162"/>
    </font>
    <font>
      <sz val="8"/>
      <name val="Arial Tur"/>
      <charset val="162"/>
    </font>
    <font>
      <b/>
      <sz val="9"/>
      <color indexed="9"/>
      <name val="Arial Tur"/>
      <charset val="162"/>
    </font>
    <font>
      <b/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sz val="7"/>
      <name val="Times New Roman"/>
      <family val="1"/>
      <charset val="162"/>
    </font>
    <font>
      <b/>
      <sz val="10"/>
      <color indexed="11"/>
      <name val="Times New Roman"/>
      <family val="1"/>
      <charset val="162"/>
    </font>
    <font>
      <sz val="10"/>
      <name val="Arial Tur"/>
      <charset val="162"/>
    </font>
    <font>
      <b/>
      <sz val="10"/>
      <name val="Arial Tur"/>
      <family val="2"/>
      <charset val="162"/>
    </font>
    <font>
      <b/>
      <sz val="10"/>
      <color indexed="10"/>
      <name val="Arial Tur"/>
      <charset val="162"/>
    </font>
    <font>
      <b/>
      <sz val="10"/>
      <color indexed="52"/>
      <name val="Arial Tur"/>
      <family val="2"/>
      <charset val="162"/>
    </font>
    <font>
      <b/>
      <sz val="10"/>
      <color indexed="10"/>
      <name val="Times New Roman"/>
      <family val="1"/>
      <charset val="162"/>
    </font>
    <font>
      <sz val="8"/>
      <name val="Tahoma"/>
      <family val="2"/>
      <charset val="162"/>
    </font>
    <font>
      <sz val="9"/>
      <name val="Tahoma"/>
      <family val="2"/>
      <charset val="162"/>
    </font>
    <font>
      <sz val="12"/>
      <name val="Times New Roman"/>
      <family val="1"/>
      <charset val="162"/>
    </font>
    <font>
      <b/>
      <sz val="10"/>
      <name val="Century"/>
      <family val="1"/>
    </font>
    <font>
      <b/>
      <sz val="10"/>
      <name val="Century"/>
      <family val="1"/>
      <charset val="162"/>
    </font>
    <font>
      <sz val="8"/>
      <name val="Century"/>
      <family val="1"/>
    </font>
    <font>
      <b/>
      <sz val="8"/>
      <name val="Century"/>
      <family val="1"/>
    </font>
    <font>
      <sz val="7"/>
      <name val="Century"/>
      <family val="1"/>
    </font>
    <font>
      <b/>
      <sz val="7"/>
      <name val="Century"/>
      <family val="1"/>
    </font>
    <font>
      <b/>
      <sz val="7"/>
      <name val="Arial"/>
      <family val="2"/>
      <charset val="162"/>
    </font>
    <font>
      <b/>
      <sz val="8"/>
      <name val="Century"/>
      <family val="1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sz val="9"/>
      <name val="Century"/>
      <family val="1"/>
    </font>
    <font>
      <b/>
      <sz val="9"/>
      <name val="Century"/>
      <family val="1"/>
      <charset val="162"/>
    </font>
    <font>
      <b/>
      <sz val="11"/>
      <name val="Times New Roman"/>
      <family val="1"/>
    </font>
    <font>
      <sz val="9"/>
      <name val="Century"/>
      <family val="1"/>
      <charset val="162"/>
    </font>
    <font>
      <b/>
      <sz val="10"/>
      <color rgb="FF00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4"/>
        <bgColor indexed="64"/>
      </patternFill>
    </fill>
    <fill>
      <patternFill patternType="lightDown">
        <fgColor theme="1"/>
        <bgColor theme="0"/>
      </patternFill>
    </fill>
    <fill>
      <patternFill patternType="solid">
        <fgColor auto="1"/>
        <bgColor theme="1"/>
      </patternFill>
    </fill>
    <fill>
      <patternFill patternType="solid">
        <fgColor auto="1"/>
        <bgColor theme="0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10"/>
      </right>
      <top/>
      <bottom style="medium">
        <color indexed="64"/>
      </bottom>
      <diagonal/>
    </border>
    <border>
      <left style="thick">
        <color indexed="10"/>
      </left>
      <right style="thick">
        <color indexed="10"/>
      </right>
      <top/>
      <bottom style="medium">
        <color indexed="64"/>
      </bottom>
      <diagonal/>
    </border>
    <border>
      <left style="thick">
        <color indexed="1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ck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8"/>
      </top>
      <bottom style="medium">
        <color indexed="12"/>
      </bottom>
      <diagonal/>
    </border>
    <border>
      <left/>
      <right style="medium">
        <color indexed="12"/>
      </right>
      <top style="thin">
        <color indexed="18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8"/>
      </bottom>
      <diagonal/>
    </border>
    <border>
      <left/>
      <right style="medium">
        <color indexed="12"/>
      </right>
      <top style="medium">
        <color indexed="12"/>
      </top>
      <bottom style="thin">
        <color indexed="1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/>
    <xf numFmtId="0" fontId="0" fillId="0" borderId="0" xfId="0" applyBorder="1"/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9" fillId="0" borderId="10" xfId="0" applyFont="1" applyBorder="1" applyProtection="1"/>
    <xf numFmtId="0" fontId="9" fillId="0" borderId="8" xfId="0" applyFont="1" applyBorder="1" applyProtection="1"/>
    <xf numFmtId="0" fontId="9" fillId="0" borderId="0" xfId="0" applyFont="1" applyProtection="1"/>
    <xf numFmtId="0" fontId="4" fillId="0" borderId="0" xfId="0" applyFont="1" applyBorder="1" applyProtection="1"/>
    <xf numFmtId="0" fontId="2" fillId="0" borderId="0" xfId="0" applyFont="1" applyFill="1" applyBorder="1"/>
    <xf numFmtId="0" fontId="4" fillId="0" borderId="0" xfId="0" applyFont="1"/>
    <xf numFmtId="0" fontId="5" fillId="0" borderId="0" xfId="0" applyFont="1" applyProtection="1"/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7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6" fillId="0" borderId="0" xfId="0" applyFont="1" applyProtection="1"/>
    <xf numFmtId="0" fontId="11" fillId="0" borderId="0" xfId="0" applyFont="1" applyBorder="1"/>
    <xf numFmtId="0" fontId="0" fillId="2" borderId="0" xfId="0" applyFill="1"/>
    <xf numFmtId="0" fontId="0" fillId="0" borderId="0" xfId="0" applyFill="1"/>
    <xf numFmtId="0" fontId="2" fillId="2" borderId="0" xfId="0" applyFont="1" applyFill="1" applyBorder="1"/>
    <xf numFmtId="0" fontId="11" fillId="0" borderId="23" xfId="0" applyFont="1" applyBorder="1"/>
    <xf numFmtId="0" fontId="2" fillId="0" borderId="24" xfId="0" applyFont="1" applyBorder="1"/>
    <xf numFmtId="0" fontId="0" fillId="0" borderId="24" xfId="0" applyBorder="1"/>
    <xf numFmtId="0" fontId="0" fillId="3" borderId="25" xfId="0" applyFill="1" applyBorder="1"/>
    <xf numFmtId="0" fontId="0" fillId="3" borderId="26" xfId="0" applyFill="1" applyBorder="1"/>
    <xf numFmtId="0" fontId="18" fillId="0" borderId="23" xfId="0" applyFont="1" applyBorder="1"/>
    <xf numFmtId="0" fontId="18" fillId="0" borderId="0" xfId="0" applyFont="1" applyBorder="1"/>
    <xf numFmtId="0" fontId="4" fillId="0" borderId="0" xfId="0" applyFont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49" fontId="4" fillId="3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Protection="1">
      <protection locked="0"/>
    </xf>
    <xf numFmtId="0" fontId="17" fillId="4" borderId="27" xfId="0" applyFont="1" applyFill="1" applyBorder="1" applyAlignment="1" applyProtection="1">
      <alignment horizontal="center"/>
      <protection locked="0"/>
    </xf>
    <xf numFmtId="0" fontId="17" fillId="4" borderId="28" xfId="0" applyFont="1" applyFill="1" applyBorder="1" applyAlignment="1" applyProtection="1">
      <alignment horizontal="center"/>
      <protection locked="0"/>
    </xf>
    <xf numFmtId="49" fontId="17" fillId="4" borderId="28" xfId="0" applyNumberFormat="1" applyFont="1" applyFill="1" applyBorder="1" applyAlignment="1" applyProtection="1">
      <alignment horizontal="center"/>
      <protection locked="0"/>
    </xf>
    <xf numFmtId="0" fontId="17" fillId="4" borderId="28" xfId="0" applyFont="1" applyFill="1" applyBorder="1" applyAlignment="1" applyProtection="1">
      <alignment horizontal="right"/>
      <protection locked="0"/>
    </xf>
    <xf numFmtId="4" fontId="17" fillId="4" borderId="29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right"/>
      <protection locked="0"/>
    </xf>
    <xf numFmtId="49" fontId="4" fillId="0" borderId="30" xfId="0" applyNumberFormat="1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4" fontId="4" fillId="0" borderId="10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49" fontId="4" fillId="0" borderId="5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4" fontId="4" fillId="0" borderId="6" xfId="0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49" fontId="4" fillId="0" borderId="7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49" fontId="4" fillId="0" borderId="11" xfId="0" applyNumberFormat="1" applyFont="1" applyBorder="1" applyAlignment="1" applyProtection="1">
      <alignment horizontal="right"/>
      <protection locked="0"/>
    </xf>
    <xf numFmtId="49" fontId="4" fillId="0" borderId="31" xfId="0" applyNumberFormat="1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4" fontId="4" fillId="0" borderId="11" xfId="0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Protection="1"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" fillId="0" borderId="14" xfId="0" applyFont="1" applyBorder="1" applyAlignment="1" applyProtection="1">
      <alignment horizontal="center"/>
    </xf>
    <xf numFmtId="165" fontId="6" fillId="0" borderId="0" xfId="0" applyNumberFormat="1" applyFont="1" applyAlignment="1" applyProtection="1">
      <alignment horizontal="left"/>
    </xf>
    <xf numFmtId="0" fontId="4" fillId="0" borderId="4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24" fillId="0" borderId="18" xfId="0" applyFont="1" applyBorder="1" applyProtection="1">
      <protection locked="0"/>
    </xf>
    <xf numFmtId="0" fontId="24" fillId="0" borderId="3" xfId="0" applyFont="1" applyBorder="1"/>
    <xf numFmtId="0" fontId="24" fillId="0" borderId="3" xfId="0" applyFont="1" applyBorder="1" applyProtection="1">
      <protection locked="0"/>
    </xf>
    <xf numFmtId="0" fontId="17" fillId="4" borderId="32" xfId="0" applyFont="1" applyFill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4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</xf>
    <xf numFmtId="0" fontId="4" fillId="0" borderId="81" xfId="0" applyFont="1" applyBorder="1" applyProtection="1"/>
    <xf numFmtId="0" fontId="4" fillId="0" borderId="22" xfId="0" applyFont="1" applyBorder="1" applyAlignment="1" applyProtection="1">
      <alignment horizontal="center"/>
    </xf>
    <xf numFmtId="1" fontId="9" fillId="0" borderId="18" xfId="0" applyNumberFormat="1" applyFont="1" applyBorder="1" applyAlignment="1" applyProtection="1">
      <alignment horizontal="center" vertical="center"/>
    </xf>
    <xf numFmtId="1" fontId="9" fillId="0" borderId="8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</xf>
    <xf numFmtId="1" fontId="9" fillId="0" borderId="9" xfId="0" applyNumberFormat="1" applyFont="1" applyBorder="1" applyAlignment="1" applyProtection="1">
      <alignment horizontal="center" vertical="center"/>
    </xf>
    <xf numFmtId="4" fontId="9" fillId="0" borderId="10" xfId="0" applyNumberFormat="1" applyFont="1" applyBorder="1" applyAlignment="1" applyProtection="1">
      <alignment horizontal="right" vertical="center"/>
    </xf>
    <xf numFmtId="4" fontId="9" fillId="0" borderId="8" xfId="0" applyNumberFormat="1" applyFont="1" applyBorder="1" applyAlignment="1" applyProtection="1">
      <alignment horizontal="right" vertical="center"/>
    </xf>
    <xf numFmtId="0" fontId="9" fillId="0" borderId="4" xfId="0" applyFont="1" applyBorder="1" applyProtection="1"/>
    <xf numFmtId="4" fontId="9" fillId="0" borderId="1" xfId="0" applyNumberFormat="1" applyFont="1" applyBorder="1" applyAlignment="1" applyProtection="1">
      <alignment horizontal="right" vertical="center"/>
    </xf>
    <xf numFmtId="0" fontId="4" fillId="0" borderId="82" xfId="0" applyFont="1" applyBorder="1" applyAlignment="1" applyProtection="1">
      <alignment horizontal="center"/>
    </xf>
    <xf numFmtId="0" fontId="14" fillId="0" borderId="0" xfId="0" applyFont="1" applyBorder="1" applyProtection="1"/>
    <xf numFmtId="0" fontId="4" fillId="0" borderId="0" xfId="0" applyFont="1" applyBorder="1" applyAlignment="1" applyProtection="1">
      <protection locked="0"/>
    </xf>
    <xf numFmtId="0" fontId="4" fillId="0" borderId="75" xfId="0" applyFont="1" applyBorder="1" applyProtection="1">
      <protection locked="0"/>
    </xf>
    <xf numFmtId="0" fontId="9" fillId="0" borderId="75" xfId="0" applyFont="1" applyBorder="1" applyProtection="1">
      <protection locked="0"/>
    </xf>
    <xf numFmtId="0" fontId="4" fillId="0" borderId="75" xfId="0" applyFont="1" applyBorder="1"/>
    <xf numFmtId="1" fontId="9" fillId="13" borderId="85" xfId="0" applyNumberFormat="1" applyFont="1" applyFill="1" applyBorder="1" applyAlignment="1" applyProtection="1">
      <alignment horizontal="center" vertical="center"/>
      <protection locked="0"/>
    </xf>
    <xf numFmtId="1" fontId="9" fillId="13" borderId="87" xfId="0" applyNumberFormat="1" applyFont="1" applyFill="1" applyBorder="1" applyAlignment="1" applyProtection="1">
      <alignment horizontal="center" vertical="center"/>
      <protection locked="0"/>
    </xf>
    <xf numFmtId="1" fontId="9" fillId="13" borderId="88" xfId="0" applyNumberFormat="1" applyFont="1" applyFill="1" applyBorder="1" applyAlignment="1" applyProtection="1">
      <alignment horizontal="center" vertical="center"/>
      <protection locked="0"/>
    </xf>
    <xf numFmtId="1" fontId="9" fillId="13" borderId="86" xfId="0" applyNumberFormat="1" applyFont="1" applyFill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0" fontId="16" fillId="0" borderId="17" xfId="0" applyFont="1" applyBorder="1" applyProtection="1"/>
    <xf numFmtId="0" fontId="16" fillId="0" borderId="17" xfId="0" applyFont="1" applyBorder="1" applyAlignment="1" applyProtection="1">
      <alignment horizontal="center" vertical="center"/>
    </xf>
    <xf numFmtId="1" fontId="6" fillId="0" borderId="18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right" vertical="center"/>
    </xf>
    <xf numFmtId="0" fontId="4" fillId="0" borderId="73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76" xfId="0" applyFont="1" applyBorder="1" applyProtection="1">
      <protection locked="0"/>
    </xf>
    <xf numFmtId="0" fontId="4" fillId="0" borderId="70" xfId="0" applyFont="1" applyBorder="1" applyProtection="1">
      <protection locked="0"/>
    </xf>
    <xf numFmtId="0" fontId="4" fillId="0" borderId="72" xfId="0" applyFont="1" applyBorder="1" applyProtection="1">
      <protection locked="0"/>
    </xf>
    <xf numFmtId="0" fontId="9" fillId="0" borderId="72" xfId="0" applyFont="1" applyBorder="1" applyProtection="1">
      <protection locked="0"/>
    </xf>
    <xf numFmtId="0" fontId="4" fillId="0" borderId="72" xfId="0" applyFont="1" applyBorder="1"/>
    <xf numFmtId="0" fontId="4" fillId="0" borderId="71" xfId="0" applyFont="1" applyBorder="1" applyProtection="1">
      <protection locked="0"/>
    </xf>
    <xf numFmtId="0" fontId="4" fillId="0" borderId="0" xfId="0" applyFont="1" applyBorder="1" applyAlignment="1" applyProtection="1">
      <alignment horizontal="left"/>
    </xf>
    <xf numFmtId="1" fontId="9" fillId="14" borderId="85" xfId="0" applyNumberFormat="1" applyFont="1" applyFill="1" applyBorder="1" applyAlignment="1" applyProtection="1">
      <alignment horizontal="center" vertical="center"/>
      <protection locked="0"/>
    </xf>
    <xf numFmtId="1" fontId="9" fillId="15" borderId="85" xfId="0" applyNumberFormat="1" applyFont="1" applyFill="1" applyBorder="1" applyAlignment="1" applyProtection="1">
      <alignment horizontal="center" vertical="center"/>
      <protection locked="0"/>
    </xf>
    <xf numFmtId="1" fontId="9" fillId="14" borderId="87" xfId="0" applyNumberFormat="1" applyFont="1" applyFill="1" applyBorder="1" applyAlignment="1" applyProtection="1">
      <alignment horizontal="center" vertical="center"/>
      <protection locked="0"/>
    </xf>
    <xf numFmtId="1" fontId="9" fillId="15" borderId="87" xfId="0" applyNumberFormat="1" applyFont="1" applyFill="1" applyBorder="1" applyAlignment="1" applyProtection="1">
      <alignment horizontal="center" vertical="center"/>
      <protection locked="0"/>
    </xf>
    <xf numFmtId="1" fontId="9" fillId="14" borderId="88" xfId="0" applyNumberFormat="1" applyFont="1" applyFill="1" applyBorder="1" applyAlignment="1" applyProtection="1">
      <alignment horizontal="center" vertical="center"/>
      <protection locked="0"/>
    </xf>
    <xf numFmtId="1" fontId="9" fillId="15" borderId="88" xfId="0" applyNumberFormat="1" applyFont="1" applyFill="1" applyBorder="1" applyAlignment="1" applyProtection="1">
      <alignment horizontal="center" vertical="center"/>
      <protection locked="0"/>
    </xf>
    <xf numFmtId="1" fontId="9" fillId="14" borderId="86" xfId="0" applyNumberFormat="1" applyFont="1" applyFill="1" applyBorder="1" applyAlignment="1" applyProtection="1">
      <alignment horizontal="center" vertical="center"/>
      <protection locked="0"/>
    </xf>
    <xf numFmtId="1" fontId="9" fillId="15" borderId="86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30" fillId="0" borderId="93" xfId="0" applyFont="1" applyBorder="1" applyProtection="1"/>
    <xf numFmtId="0" fontId="30" fillId="0" borderId="97" xfId="0" applyFont="1" applyBorder="1" applyProtection="1"/>
    <xf numFmtId="0" fontId="31" fillId="0" borderId="91" xfId="0" applyFont="1" applyBorder="1" applyProtection="1"/>
    <xf numFmtId="0" fontId="33" fillId="0" borderId="99" xfId="0" applyFont="1" applyBorder="1" applyAlignment="1" applyProtection="1">
      <alignment horizontal="center"/>
    </xf>
    <xf numFmtId="0" fontId="28" fillId="0" borderId="100" xfId="0" applyFont="1" applyBorder="1" applyAlignment="1" applyProtection="1">
      <alignment horizontal="center" vertical="center"/>
      <protection locked="0"/>
    </xf>
    <xf numFmtId="0" fontId="28" fillId="0" borderId="100" xfId="0" applyFont="1" applyBorder="1" applyAlignment="1" applyProtection="1">
      <alignment horizontal="left" vertical="center"/>
      <protection locked="0"/>
    </xf>
    <xf numFmtId="0" fontId="28" fillId="0" borderId="103" xfId="0" applyFont="1" applyBorder="1" applyProtection="1">
      <protection locked="0"/>
    </xf>
    <xf numFmtId="0" fontId="28" fillId="0" borderId="98" xfId="0" applyFont="1" applyBorder="1" applyProtection="1">
      <protection locked="0"/>
    </xf>
    <xf numFmtId="0" fontId="28" fillId="0" borderId="104" xfId="0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105" xfId="0" applyFont="1" applyBorder="1" applyProtection="1">
      <protection locked="0"/>
    </xf>
    <xf numFmtId="0" fontId="28" fillId="0" borderId="100" xfId="0" applyFont="1" applyBorder="1" applyProtection="1">
      <protection locked="0"/>
    </xf>
    <xf numFmtId="0" fontId="34" fillId="0" borderId="98" xfId="0" applyFont="1" applyBorder="1" applyProtection="1">
      <protection locked="0"/>
    </xf>
    <xf numFmtId="0" fontId="35" fillId="0" borderId="98" xfId="0" applyFont="1" applyBorder="1" applyProtection="1">
      <protection locked="0"/>
    </xf>
    <xf numFmtId="0" fontId="33" fillId="0" borderId="107" xfId="0" applyFont="1" applyBorder="1" applyAlignment="1" applyProtection="1">
      <alignment horizontal="center"/>
    </xf>
    <xf numFmtId="0" fontId="28" fillId="0" borderId="106" xfId="0" applyFont="1" applyBorder="1" applyAlignment="1" applyProtection="1">
      <alignment horizontal="center" vertical="center"/>
      <protection locked="0"/>
    </xf>
    <xf numFmtId="0" fontId="28" fillId="0" borderId="106" xfId="0" applyFont="1" applyBorder="1" applyAlignment="1" applyProtection="1">
      <alignment horizontal="left" vertical="center"/>
      <protection locked="0"/>
    </xf>
    <xf numFmtId="0" fontId="28" fillId="0" borderId="110" xfId="0" applyFont="1" applyBorder="1" applyProtection="1">
      <protection locked="0"/>
    </xf>
    <xf numFmtId="0" fontId="28" fillId="0" borderId="106" xfId="0" applyFont="1" applyBorder="1" applyProtection="1">
      <protection locked="0"/>
    </xf>
    <xf numFmtId="0" fontId="28" fillId="0" borderId="108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11" xfId="0" applyFont="1" applyBorder="1" applyProtection="1">
      <protection locked="0"/>
    </xf>
    <xf numFmtId="0" fontId="34" fillId="0" borderId="106" xfId="0" applyFont="1" applyBorder="1" applyProtection="1">
      <protection locked="0"/>
    </xf>
    <xf numFmtId="0" fontId="35" fillId="0" borderId="106" xfId="0" applyFont="1" applyBorder="1" applyProtection="1">
      <protection locked="0"/>
    </xf>
    <xf numFmtId="0" fontId="33" fillId="0" borderId="113" xfId="0" applyFont="1" applyBorder="1" applyAlignment="1" applyProtection="1">
      <alignment horizontal="center"/>
    </xf>
    <xf numFmtId="0" fontId="28" fillId="0" borderId="114" xfId="0" applyFont="1" applyBorder="1" applyAlignment="1" applyProtection="1">
      <alignment horizontal="center" vertical="center"/>
      <protection locked="0"/>
    </xf>
    <xf numFmtId="0" fontId="28" fillId="0" borderId="114" xfId="0" applyFont="1" applyBorder="1" applyAlignment="1" applyProtection="1">
      <alignment horizontal="left" vertical="center"/>
      <protection locked="0"/>
    </xf>
    <xf numFmtId="0" fontId="28" fillId="0" borderId="117" xfId="0" applyFont="1" applyBorder="1" applyProtection="1">
      <protection locked="0"/>
    </xf>
    <xf numFmtId="0" fontId="28" fillId="0" borderId="112" xfId="0" applyFont="1" applyBorder="1" applyProtection="1">
      <protection locked="0"/>
    </xf>
    <xf numFmtId="0" fontId="28" fillId="0" borderId="118" xfId="0" applyFont="1" applyBorder="1" applyProtection="1">
      <protection locked="0"/>
    </xf>
    <xf numFmtId="0" fontId="28" fillId="0" borderId="119" xfId="0" applyFont="1" applyBorder="1" applyProtection="1">
      <protection locked="0"/>
    </xf>
    <xf numFmtId="0" fontId="28" fillId="0" borderId="120" xfId="0" applyFont="1" applyBorder="1" applyProtection="1">
      <protection locked="0"/>
    </xf>
    <xf numFmtId="0" fontId="0" fillId="0" borderId="112" xfId="0" applyBorder="1" applyProtection="1">
      <protection locked="0"/>
    </xf>
    <xf numFmtId="0" fontId="2" fillId="0" borderId="112" xfId="0" applyFont="1" applyBorder="1" applyProtection="1">
      <protection locked="0"/>
    </xf>
    <xf numFmtId="0" fontId="28" fillId="0" borderId="121" xfId="0" applyFont="1" applyBorder="1" applyProtection="1">
      <protection locked="0"/>
    </xf>
    <xf numFmtId="0" fontId="28" fillId="0" borderId="122" xfId="0" applyFont="1" applyBorder="1" applyAlignment="1" applyProtection="1">
      <alignment horizontal="center"/>
    </xf>
    <xf numFmtId="0" fontId="28" fillId="0" borderId="122" xfId="0" applyFont="1" applyBorder="1" applyProtection="1"/>
    <xf numFmtId="0" fontId="33" fillId="0" borderId="122" xfId="0" applyFont="1" applyBorder="1" applyProtection="1"/>
    <xf numFmtId="0" fontId="33" fillId="0" borderId="96" xfId="0" applyFont="1" applyBorder="1" applyProtection="1"/>
    <xf numFmtId="3" fontId="33" fillId="0" borderId="91" xfId="0" applyNumberFormat="1" applyFont="1" applyBorder="1" applyAlignment="1" applyProtection="1">
      <alignment horizontal="center" vertical="center"/>
    </xf>
    <xf numFmtId="0" fontId="33" fillId="0" borderId="123" xfId="0" applyFont="1" applyBorder="1" applyAlignment="1" applyProtection="1">
      <alignment horizontal="center" vertical="center"/>
    </xf>
    <xf numFmtId="0" fontId="33" fillId="0" borderId="124" xfId="0" applyFont="1" applyBorder="1" applyAlignment="1" applyProtection="1">
      <alignment horizontal="center" vertical="center"/>
    </xf>
    <xf numFmtId="0" fontId="33" fillId="0" borderId="125" xfId="0" applyFont="1" applyBorder="1" applyAlignment="1" applyProtection="1">
      <alignment horizontal="center" vertical="center"/>
    </xf>
    <xf numFmtId="0" fontId="33" fillId="0" borderId="91" xfId="0" applyFont="1" applyBorder="1" applyAlignment="1" applyProtection="1">
      <alignment horizontal="center" vertical="center"/>
    </xf>
    <xf numFmtId="0" fontId="33" fillId="0" borderId="100" xfId="0" applyFont="1" applyBorder="1" applyAlignment="1" applyProtection="1">
      <alignment horizontal="center"/>
    </xf>
    <xf numFmtId="0" fontId="28" fillId="0" borderId="100" xfId="0" applyFont="1" applyBorder="1" applyAlignment="1" applyProtection="1">
      <alignment horizontal="left"/>
      <protection locked="0"/>
    </xf>
    <xf numFmtId="0" fontId="28" fillId="0" borderId="30" xfId="0" applyFont="1" applyBorder="1" applyProtection="1">
      <protection locked="0"/>
    </xf>
    <xf numFmtId="0" fontId="28" fillId="0" borderId="10" xfId="0" applyFont="1" applyBorder="1" applyProtection="1">
      <protection locked="0"/>
    </xf>
    <xf numFmtId="0" fontId="28" fillId="0" borderId="126" xfId="0" applyFont="1" applyBorder="1" applyProtection="1">
      <protection locked="0"/>
    </xf>
    <xf numFmtId="0" fontId="0" fillId="0" borderId="100" xfId="0" applyBorder="1" applyProtection="1">
      <protection locked="0"/>
    </xf>
    <xf numFmtId="0" fontId="33" fillId="0" borderId="106" xfId="0" applyFont="1" applyBorder="1" applyAlignment="1" applyProtection="1">
      <alignment horizontal="center"/>
    </xf>
    <xf numFmtId="0" fontId="28" fillId="0" borderId="106" xfId="0" applyFont="1" applyBorder="1" applyAlignment="1" applyProtection="1">
      <alignment horizontal="left"/>
      <protection locked="0"/>
    </xf>
    <xf numFmtId="0" fontId="28" fillId="0" borderId="7" xfId="0" applyFont="1" applyBorder="1" applyProtection="1">
      <protection locked="0"/>
    </xf>
    <xf numFmtId="0" fontId="0" fillId="0" borderId="106" xfId="0" applyBorder="1" applyProtection="1">
      <protection locked="0"/>
    </xf>
    <xf numFmtId="0" fontId="33" fillId="0" borderId="114" xfId="0" applyFont="1" applyBorder="1" applyAlignment="1" applyProtection="1">
      <alignment horizontal="center"/>
    </xf>
    <xf numFmtId="0" fontId="28" fillId="0" borderId="114" xfId="0" applyFont="1" applyBorder="1" applyProtection="1">
      <protection locked="0"/>
    </xf>
    <xf numFmtId="0" fontId="28" fillId="0" borderId="114" xfId="0" applyFont="1" applyBorder="1" applyAlignment="1" applyProtection="1">
      <alignment horizontal="left"/>
      <protection locked="0"/>
    </xf>
    <xf numFmtId="0" fontId="28" fillId="0" borderId="127" xfId="0" applyFont="1" applyBorder="1" applyProtection="1">
      <protection locked="0"/>
    </xf>
    <xf numFmtId="0" fontId="0" fillId="0" borderId="114" xfId="0" applyBorder="1" applyProtection="1">
      <protection locked="0"/>
    </xf>
    <xf numFmtId="0" fontId="29" fillId="0" borderId="121" xfId="0" applyFont="1" applyBorder="1" applyProtection="1">
      <protection locked="0"/>
    </xf>
    <xf numFmtId="0" fontId="29" fillId="0" borderId="122" xfId="0" applyFont="1" applyBorder="1" applyProtection="1"/>
    <xf numFmtId="0" fontId="29" fillId="0" borderId="96" xfId="0" applyFont="1" applyBorder="1" applyProtection="1"/>
    <xf numFmtId="0" fontId="29" fillId="0" borderId="91" xfId="0" applyFont="1" applyBorder="1" applyAlignment="1" applyProtection="1">
      <alignment horizontal="center"/>
    </xf>
    <xf numFmtId="0" fontId="29" fillId="0" borderId="128" xfId="0" applyFont="1" applyBorder="1" applyAlignment="1" applyProtection="1">
      <alignment horizontal="center"/>
    </xf>
    <xf numFmtId="0" fontId="29" fillId="0" borderId="124" xfId="0" applyFont="1" applyBorder="1" applyAlignment="1" applyProtection="1">
      <alignment horizontal="center"/>
    </xf>
    <xf numFmtId="0" fontId="29" fillId="0" borderId="125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3" fontId="29" fillId="0" borderId="91" xfId="0" applyNumberFormat="1" applyFont="1" applyBorder="1" applyAlignment="1" applyProtection="1">
      <alignment horizontal="center"/>
    </xf>
    <xf numFmtId="3" fontId="29" fillId="0" borderId="128" xfId="0" applyNumberFormat="1" applyFont="1" applyBorder="1" applyAlignment="1" applyProtection="1">
      <alignment horizontal="center"/>
    </xf>
    <xf numFmtId="3" fontId="29" fillId="0" borderId="124" xfId="0" applyNumberFormat="1" applyFont="1" applyBorder="1" applyAlignment="1" applyProtection="1">
      <alignment horizontal="center"/>
    </xf>
    <xf numFmtId="3" fontId="29" fillId="0" borderId="125" xfId="0" applyNumberFormat="1" applyFont="1" applyBorder="1" applyAlignment="1" applyProtection="1">
      <alignment horizontal="center"/>
    </xf>
    <xf numFmtId="0" fontId="36" fillId="0" borderId="0" xfId="0" applyFont="1" applyProtection="1">
      <protection locked="0"/>
    </xf>
    <xf numFmtId="0" fontId="36" fillId="0" borderId="0" xfId="0" applyFont="1" applyProtection="1"/>
    <xf numFmtId="0" fontId="28" fillId="0" borderId="0" xfId="0" applyFont="1" applyProtection="1"/>
    <xf numFmtId="0" fontId="36" fillId="0" borderId="0" xfId="0" applyFont="1" applyAlignment="1" applyProtection="1">
      <protection locked="0"/>
    </xf>
    <xf numFmtId="0" fontId="36" fillId="0" borderId="0" xfId="0" applyFont="1" applyAlignment="1" applyProtection="1">
      <alignment horizontal="center"/>
    </xf>
    <xf numFmtId="0" fontId="38" fillId="0" borderId="0" xfId="0" applyFont="1" applyAlignment="1" applyProtection="1"/>
    <xf numFmtId="0" fontId="37" fillId="0" borderId="0" xfId="0" applyFont="1" applyAlignment="1" applyProtection="1">
      <protection locked="0"/>
    </xf>
    <xf numFmtId="0" fontId="39" fillId="0" borderId="0" xfId="0" applyFont="1" applyProtection="1">
      <protection locked="0"/>
    </xf>
    <xf numFmtId="0" fontId="22" fillId="0" borderId="33" xfId="0" applyFont="1" applyBorder="1" applyAlignment="1" applyProtection="1">
      <alignment horizontal="justify" vertical="top"/>
    </xf>
    <xf numFmtId="0" fontId="22" fillId="0" borderId="0" xfId="0" applyFont="1" applyBorder="1" applyAlignment="1" applyProtection="1">
      <alignment horizontal="justify" vertical="top"/>
    </xf>
    <xf numFmtId="0" fontId="2" fillId="0" borderId="36" xfId="0" applyFont="1" applyBorder="1"/>
    <xf numFmtId="0" fontId="2" fillId="0" borderId="37" xfId="0" applyFont="1" applyBorder="1"/>
    <xf numFmtId="0" fontId="2" fillId="6" borderId="2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0" borderId="36" xfId="0" applyFont="1" applyFill="1" applyBorder="1"/>
    <xf numFmtId="0" fontId="2" fillId="0" borderId="37" xfId="0" applyFont="1" applyFill="1" applyBorder="1"/>
    <xf numFmtId="0" fontId="11" fillId="0" borderId="38" xfId="0" applyFont="1" applyBorder="1"/>
    <xf numFmtId="0" fontId="11" fillId="0" borderId="36" xfId="0" applyFont="1" applyBorder="1"/>
    <xf numFmtId="4" fontId="2" fillId="0" borderId="42" xfId="0" applyNumberFormat="1" applyFont="1" applyBorder="1" applyAlignment="1">
      <alignment horizontal="right"/>
    </xf>
    <xf numFmtId="0" fontId="0" fillId="0" borderId="38" xfId="0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4" fontId="2" fillId="3" borderId="26" xfId="0" applyNumberFormat="1" applyFont="1" applyFill="1" applyBorder="1" applyAlignment="1">
      <alignment horizontal="right"/>
    </xf>
    <xf numFmtId="4" fontId="2" fillId="3" borderId="45" xfId="0" applyNumberFormat="1" applyFont="1" applyFill="1" applyBorder="1" applyAlignment="1">
      <alignment horizontal="right"/>
    </xf>
    <xf numFmtId="0" fontId="2" fillId="7" borderId="46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47" xfId="0" applyFont="1" applyFill="1" applyBorder="1" applyAlignment="1">
      <alignment horizontal="center"/>
    </xf>
    <xf numFmtId="0" fontId="2" fillId="8" borderId="48" xfId="0" applyFont="1" applyFill="1" applyBorder="1" applyAlignment="1">
      <alignment horizontal="center"/>
    </xf>
    <xf numFmtId="0" fontId="2" fillId="0" borderId="41" xfId="0" applyFont="1" applyBorder="1"/>
    <xf numFmtId="0" fontId="2" fillId="0" borderId="49" xfId="0" applyFont="1" applyBorder="1"/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2" fontId="1" fillId="3" borderId="42" xfId="0" applyNumberFormat="1" applyFont="1" applyFill="1" applyBorder="1" applyAlignment="1">
      <alignment horizontal="center"/>
    </xf>
    <xf numFmtId="4" fontId="2" fillId="0" borderId="25" xfId="0" applyNumberFormat="1" applyFont="1" applyBorder="1" applyAlignment="1">
      <alignment horizontal="right"/>
    </xf>
    <xf numFmtId="0" fontId="11" fillId="0" borderId="40" xfId="0" applyFont="1" applyBorder="1"/>
    <xf numFmtId="0" fontId="11" fillId="0" borderId="41" xfId="0" applyFont="1" applyBorder="1"/>
    <xf numFmtId="0" fontId="10" fillId="3" borderId="42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2" fillId="0" borderId="52" xfId="0" applyFont="1" applyBorder="1"/>
    <xf numFmtId="0" fontId="2" fillId="0" borderId="50" xfId="0" applyFont="1" applyBorder="1"/>
    <xf numFmtId="0" fontId="2" fillId="0" borderId="2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13" fillId="9" borderId="57" xfId="0" applyFont="1" applyFill="1" applyBorder="1" applyAlignment="1">
      <alignment horizontal="center"/>
    </xf>
    <xf numFmtId="0" fontId="13" fillId="9" borderId="58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left"/>
    </xf>
    <xf numFmtId="0" fontId="21" fillId="11" borderId="59" xfId="0" applyFont="1" applyFill="1" applyBorder="1" applyAlignment="1">
      <alignment horizontal="left"/>
    </xf>
    <xf numFmtId="0" fontId="21" fillId="11" borderId="60" xfId="0" applyFont="1" applyFill="1" applyBorder="1" applyAlignment="1">
      <alignment horizontal="left"/>
    </xf>
    <xf numFmtId="0" fontId="21" fillId="11" borderId="61" xfId="0" applyFont="1" applyFill="1" applyBorder="1" applyAlignment="1">
      <alignment horizontal="left"/>
    </xf>
    <xf numFmtId="0" fontId="21" fillId="11" borderId="62" xfId="0" applyFont="1" applyFill="1" applyBorder="1" applyAlignment="1">
      <alignment horizontal="left"/>
    </xf>
    <xf numFmtId="0" fontId="1" fillId="9" borderId="53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1" fillId="12" borderId="42" xfId="0" applyFont="1" applyFill="1" applyBorder="1"/>
    <xf numFmtId="0" fontId="19" fillId="0" borderId="51" xfId="0" applyFont="1" applyBorder="1" applyAlignment="1">
      <alignment horizontal="left"/>
    </xf>
    <xf numFmtId="0" fontId="19" fillId="0" borderId="67" xfId="0" applyFont="1" applyBorder="1" applyAlignment="1">
      <alignment horizontal="left"/>
    </xf>
    <xf numFmtId="0" fontId="19" fillId="0" borderId="52" xfId="0" applyFont="1" applyBorder="1" applyAlignment="1">
      <alignment horizontal="left"/>
    </xf>
    <xf numFmtId="0" fontId="19" fillId="0" borderId="68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" fillId="5" borderId="46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2" fillId="0" borderId="42" xfId="0" applyFont="1" applyBorder="1"/>
    <xf numFmtId="0" fontId="20" fillId="10" borderId="25" xfId="0" applyFont="1" applyFill="1" applyBorder="1"/>
    <xf numFmtId="0" fontId="20" fillId="10" borderId="26" xfId="0" applyFont="1" applyFill="1" applyBorder="1"/>
    <xf numFmtId="0" fontId="20" fillId="10" borderId="45" xfId="0" applyFont="1" applyFill="1" applyBorder="1"/>
    <xf numFmtId="0" fontId="13" fillId="5" borderId="35" xfId="0" applyFont="1" applyFill="1" applyBorder="1" applyAlignment="1">
      <alignment horizontal="left" vertical="center"/>
    </xf>
    <xf numFmtId="0" fontId="13" fillId="5" borderId="66" xfId="0" applyFont="1" applyFill="1" applyBorder="1" applyAlignment="1">
      <alignment horizontal="left" vertical="center"/>
    </xf>
    <xf numFmtId="164" fontId="2" fillId="0" borderId="63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0" fontId="6" fillId="0" borderId="89" xfId="0" applyFont="1" applyBorder="1" applyAlignment="1" applyProtection="1">
      <alignment horizontal="center"/>
    </xf>
    <xf numFmtId="0" fontId="6" fillId="0" borderId="90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0" fontId="9" fillId="0" borderId="84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76" xfId="0" applyFont="1" applyBorder="1" applyAlignment="1" applyProtection="1">
      <alignment horizontal="center" vertical="center"/>
    </xf>
    <xf numFmtId="0" fontId="9" fillId="0" borderId="79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83" xfId="0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horizontal="right"/>
    </xf>
    <xf numFmtId="14" fontId="4" fillId="0" borderId="76" xfId="0" applyNumberFormat="1" applyFont="1" applyBorder="1" applyAlignment="1" applyProtection="1">
      <alignment horizontal="right"/>
    </xf>
    <xf numFmtId="1" fontId="9" fillId="0" borderId="1" xfId="0" applyNumberFormat="1" applyFont="1" applyBorder="1" applyAlignment="1" applyProtection="1">
      <alignment horizontal="center" vertical="center"/>
    </xf>
    <xf numFmtId="1" fontId="9" fillId="0" borderId="16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/>
    </xf>
    <xf numFmtId="1" fontId="8" fillId="0" borderId="1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right" vertical="center"/>
    </xf>
    <xf numFmtId="0" fontId="6" fillId="0" borderId="84" xfId="0" applyFont="1" applyBorder="1" applyAlignment="1" applyProtection="1">
      <alignment horizontal="right" vertical="center"/>
    </xf>
    <xf numFmtId="4" fontId="6" fillId="0" borderId="77" xfId="0" applyNumberFormat="1" applyFont="1" applyBorder="1" applyAlignment="1" applyProtection="1">
      <alignment horizontal="right" vertical="center"/>
    </xf>
    <xf numFmtId="0" fontId="6" fillId="0" borderId="80" xfId="0" applyFont="1" applyBorder="1" applyProtection="1"/>
    <xf numFmtId="0" fontId="6" fillId="0" borderId="78" xfId="0" applyFont="1" applyBorder="1" applyProtection="1"/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vertical="center" wrapText="1"/>
    </xf>
    <xf numFmtId="0" fontId="9" fillId="0" borderId="69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4" fontId="4" fillId="0" borderId="77" xfId="0" applyNumberFormat="1" applyFont="1" applyBorder="1" applyAlignment="1" applyProtection="1">
      <alignment horizontal="right" vertical="center"/>
    </xf>
    <xf numFmtId="4" fontId="4" fillId="0" borderId="17" xfId="0" applyNumberFormat="1" applyFont="1" applyBorder="1" applyAlignment="1" applyProtection="1">
      <alignment horizontal="right" vertical="center"/>
    </xf>
    <xf numFmtId="4" fontId="4" fillId="0" borderId="84" xfId="0" applyNumberFormat="1" applyFont="1" applyBorder="1" applyAlignment="1" applyProtection="1">
      <alignment horizontal="right" vertical="center"/>
    </xf>
    <xf numFmtId="4" fontId="4" fillId="0" borderId="70" xfId="0" applyNumberFormat="1" applyFont="1" applyBorder="1" applyAlignment="1" applyProtection="1">
      <alignment horizontal="right" vertical="center"/>
    </xf>
    <xf numFmtId="4" fontId="4" fillId="0" borderId="72" xfId="0" applyNumberFormat="1" applyFont="1" applyBorder="1" applyAlignment="1" applyProtection="1">
      <alignment horizontal="right" vertical="center"/>
    </xf>
    <xf numFmtId="4" fontId="4" fillId="0" borderId="71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69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69" xfId="0" applyFont="1" applyBorder="1" applyAlignment="1" applyProtection="1">
      <alignment horizontal="left" vertical="center" wrapText="1"/>
    </xf>
    <xf numFmtId="0" fontId="9" fillId="0" borderId="69" xfId="0" applyFont="1" applyBorder="1" applyAlignment="1" applyProtection="1">
      <alignment horizontal="center" vertical="center" wrapText="1"/>
    </xf>
    <xf numFmtId="4" fontId="4" fillId="0" borderId="73" xfId="0" applyNumberFormat="1" applyFont="1" applyBorder="1" applyAlignment="1" applyProtection="1">
      <alignment horizontal="right" vertical="center"/>
    </xf>
    <xf numFmtId="4" fontId="4" fillId="0" borderId="75" xfId="0" applyNumberFormat="1" applyFont="1" applyBorder="1" applyAlignment="1" applyProtection="1">
      <alignment horizontal="right" vertical="center"/>
    </xf>
    <xf numFmtId="4" fontId="4" fillId="0" borderId="74" xfId="0" applyNumberFormat="1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/>
    </xf>
    <xf numFmtId="0" fontId="15" fillId="0" borderId="0" xfId="0" applyFont="1" applyBorder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8" fillId="0" borderId="2" xfId="0" applyFont="1" applyBorder="1" applyAlignment="1" applyProtection="1">
      <alignment horizontal="center" vertical="center" textRotation="90" wrapText="1"/>
    </xf>
    <xf numFmtId="0" fontId="8" fillId="0" borderId="16" xfId="0" applyFont="1" applyBorder="1" applyAlignment="1" applyProtection="1">
      <alignment horizontal="center" vertical="center" textRotation="90" wrapText="1"/>
    </xf>
    <xf numFmtId="0" fontId="4" fillId="0" borderId="18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3" fontId="5" fillId="0" borderId="0" xfId="0" applyNumberFormat="1" applyFont="1" applyAlignment="1" applyProtection="1">
      <alignment horizontal="left"/>
    </xf>
    <xf numFmtId="0" fontId="4" fillId="0" borderId="3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8" fillId="0" borderId="91" xfId="0" applyFont="1" applyBorder="1" applyAlignment="1" applyProtection="1">
      <alignment horizontal="center"/>
      <protection locked="0"/>
    </xf>
    <xf numFmtId="0" fontId="29" fillId="0" borderId="91" xfId="0" applyFont="1" applyBorder="1" applyAlignment="1" applyProtection="1">
      <alignment horizontal="left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1" xfId="0" applyFont="1" applyBorder="1" applyAlignment="1" applyProtection="1">
      <alignment horizont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92" xfId="0" applyFont="1" applyBorder="1" applyAlignment="1" applyProtection="1">
      <alignment horizontal="center" vertical="center"/>
    </xf>
    <xf numFmtId="0" fontId="29" fillId="0" borderId="14" xfId="0" applyFont="1" applyBorder="1" applyAlignment="1" applyProtection="1">
      <alignment horizontal="center" vertical="center"/>
    </xf>
    <xf numFmtId="0" fontId="29" fillId="0" borderId="94" xfId="0" applyFont="1" applyBorder="1" applyAlignment="1" applyProtection="1">
      <alignment horizontal="center" vertical="center"/>
    </xf>
    <xf numFmtId="0" fontId="28" fillId="0" borderId="91" xfId="0" applyFont="1" applyBorder="1" applyAlignment="1" applyProtection="1">
      <alignment vertical="top"/>
      <protection locked="0"/>
    </xf>
    <xf numFmtId="0" fontId="29" fillId="0" borderId="93" xfId="0" applyFont="1" applyBorder="1" applyAlignment="1" applyProtection="1">
      <alignment vertical="center"/>
    </xf>
    <xf numFmtId="0" fontId="29" fillId="0" borderId="95" xfId="0" applyFont="1" applyBorder="1" applyAlignment="1" applyProtection="1">
      <alignment vertical="center"/>
    </xf>
    <xf numFmtId="0" fontId="31" fillId="0" borderId="96" xfId="0" applyFont="1" applyBorder="1" applyAlignment="1" applyProtection="1">
      <alignment horizontal="center" vertical="center" wrapText="1"/>
    </xf>
    <xf numFmtId="0" fontId="31" fillId="0" borderId="91" xfId="0" applyFont="1" applyBorder="1" applyAlignment="1" applyProtection="1">
      <alignment horizontal="center"/>
    </xf>
    <xf numFmtId="0" fontId="31" fillId="0" borderId="91" xfId="0" applyFont="1" applyBorder="1" applyAlignment="1" applyProtection="1">
      <alignment horizontal="center" vertical="center" wrapText="1"/>
    </xf>
    <xf numFmtId="0" fontId="32" fillId="0" borderId="91" xfId="0" applyFont="1" applyBorder="1" applyAlignment="1" applyProtection="1">
      <alignment horizontal="center" vertical="center" wrapText="1"/>
    </xf>
    <xf numFmtId="0" fontId="31" fillId="0" borderId="91" xfId="0" applyFont="1" applyBorder="1" applyAlignment="1" applyProtection="1">
      <alignment horizontal="center" vertical="center"/>
    </xf>
    <xf numFmtId="0" fontId="33" fillId="0" borderId="98" xfId="0" applyFont="1" applyBorder="1" applyAlignment="1" applyProtection="1">
      <alignment horizontal="center" vertical="center" textRotation="90"/>
    </xf>
    <xf numFmtId="0" fontId="33" fillId="0" borderId="106" xfId="0" applyFont="1" applyBorder="1" applyAlignment="1" applyProtection="1">
      <alignment horizontal="center" vertical="center" textRotation="90"/>
    </xf>
    <xf numFmtId="0" fontId="33" fillId="0" borderId="112" xfId="0" applyFont="1" applyBorder="1" applyAlignment="1" applyProtection="1">
      <alignment horizontal="center" vertical="center" textRotation="90"/>
    </xf>
    <xf numFmtId="0" fontId="28" fillId="0" borderId="101" xfId="0" applyFont="1" applyBorder="1" applyAlignment="1" applyProtection="1">
      <alignment horizontal="left" vertical="center"/>
      <protection locked="0"/>
    </xf>
    <xf numFmtId="0" fontId="28" fillId="0" borderId="102" xfId="0" applyFont="1" applyBorder="1" applyAlignment="1" applyProtection="1">
      <alignment horizontal="left" vertical="center"/>
      <protection locked="0"/>
    </xf>
    <xf numFmtId="0" fontId="28" fillId="0" borderId="108" xfId="0" applyFont="1" applyBorder="1" applyAlignment="1" applyProtection="1">
      <alignment horizontal="left" vertical="center"/>
      <protection locked="0"/>
    </xf>
    <xf numFmtId="0" fontId="28" fillId="0" borderId="109" xfId="0" applyFont="1" applyBorder="1" applyAlignment="1" applyProtection="1">
      <alignment horizontal="left" vertical="center"/>
      <protection locked="0"/>
    </xf>
    <xf numFmtId="0" fontId="28" fillId="0" borderId="115" xfId="0" applyFont="1" applyBorder="1" applyAlignment="1" applyProtection="1">
      <alignment horizontal="left" vertical="center"/>
      <protection locked="0"/>
    </xf>
    <xf numFmtId="0" fontId="28" fillId="0" borderId="116" xfId="0" applyFont="1" applyBorder="1" applyAlignment="1" applyProtection="1">
      <alignment horizontal="left" vertical="center"/>
      <protection locked="0"/>
    </xf>
    <xf numFmtId="0" fontId="33" fillId="0" borderId="93" xfId="0" applyFont="1" applyBorder="1" applyAlignment="1" applyProtection="1">
      <alignment horizontal="center" vertical="center" textRotation="90"/>
    </xf>
    <xf numFmtId="0" fontId="33" fillId="0" borderId="97" xfId="0" applyFont="1" applyBorder="1" applyAlignment="1" applyProtection="1">
      <alignment horizontal="center" vertical="center" textRotation="90"/>
    </xf>
    <xf numFmtId="0" fontId="33" fillId="0" borderId="95" xfId="0" applyFont="1" applyBorder="1" applyAlignment="1" applyProtection="1">
      <alignment horizontal="center" vertical="center" textRotation="90"/>
    </xf>
    <xf numFmtId="0" fontId="28" fillId="0" borderId="100" xfId="0" applyFont="1" applyBorder="1" applyAlignment="1" applyProtection="1">
      <alignment horizontal="left"/>
      <protection locked="0"/>
    </xf>
    <xf numFmtId="0" fontId="28" fillId="0" borderId="106" xfId="0" applyFont="1" applyBorder="1" applyAlignment="1" applyProtection="1">
      <alignment horizontal="left"/>
      <protection locked="0"/>
    </xf>
    <xf numFmtId="0" fontId="37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/>
    </xf>
    <xf numFmtId="0" fontId="28" fillId="0" borderId="114" xfId="0" applyFont="1" applyBorder="1" applyAlignment="1" applyProtection="1">
      <alignment horizontal="left"/>
      <protection locked="0"/>
    </xf>
    <xf numFmtId="0" fontId="37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32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952500</xdr:colOff>
      <xdr:row>0</xdr:row>
      <xdr:rowOff>285750</xdr:rowOff>
    </xdr:to>
    <xdr:pic>
      <xdr:nvPicPr>
        <xdr:cNvPr id="1132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190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990600</xdr:colOff>
          <xdr:row>0</xdr:row>
          <xdr:rowOff>38100</xdr:rowOff>
        </xdr:from>
        <xdr:to>
          <xdr:col>2</xdr:col>
          <xdr:colOff>238125</xdr:colOff>
          <xdr:row>0</xdr:row>
          <xdr:rowOff>266700</xdr:rowOff>
        </xdr:to>
        <xdr:sp macro="" textlink="">
          <xdr:nvSpPr>
            <xdr:cNvPr id="1142" name="Butto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F2 Formlarımı Temizle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38100</xdr:rowOff>
        </xdr:from>
        <xdr:to>
          <xdr:col>4</xdr:col>
          <xdr:colOff>542925</xdr:colOff>
          <xdr:row>0</xdr:row>
          <xdr:rowOff>266700</xdr:rowOff>
        </xdr:to>
        <xdr:sp macro="" textlink="">
          <xdr:nvSpPr>
            <xdr:cNvPr id="1154" name="Butto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Formları Virgüllü Giriş İçin Ayarla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581025</xdr:colOff>
          <xdr:row>0</xdr:row>
          <xdr:rowOff>38100</xdr:rowOff>
        </xdr:from>
        <xdr:to>
          <xdr:col>6</xdr:col>
          <xdr:colOff>1028700</xdr:colOff>
          <xdr:row>0</xdr:row>
          <xdr:rowOff>266700</xdr:rowOff>
        </xdr:to>
        <xdr:sp macro="" textlink="">
          <xdr:nvSpPr>
            <xdr:cNvPr id="1155" name="Butto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Formları Normal Giriş İçin Ayarla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y&#305;s%20ve%20haziran%20ekders%20ve%20s&#305;nav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el"/>
      <sheetName val="Değişken"/>
      <sheetName val="F1"/>
      <sheetName val="Sınav"/>
      <sheetName val="Sayfa1"/>
      <sheetName val="F2_1"/>
      <sheetName val="F2_2"/>
      <sheetName val="F2_3"/>
      <sheetName val="F2_4"/>
      <sheetName val="F2_5"/>
      <sheetName val="F2_6"/>
      <sheetName val="Bordro_1"/>
      <sheetName val="Banka_1"/>
      <sheetName val="brüt toplamlar"/>
      <sheetName val="bankamail"/>
    </sheetNames>
    <sheetDataSet>
      <sheetData sheetId="0" refreshError="1"/>
      <sheetData sheetId="1" refreshError="1">
        <row r="20">
          <cell r="AC20" t="str">
            <v>YRD.DOÇ.DR.ÖZGÜN KALKIŞIM</v>
          </cell>
        </row>
        <row r="21">
          <cell r="AC21" t="str">
            <v>MÜDÜR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indexed="10"/>
    <pageSetUpPr autoPageBreaks="0"/>
  </sheetPr>
  <dimension ref="A1:AT62"/>
  <sheetViews>
    <sheetView showGridLines="0" workbookViewId="0">
      <pane xSplit="1" ySplit="2" topLeftCell="B3" activePane="bottomRight" state="frozen"/>
      <selection activeCell="I29" sqref="I29"/>
      <selection pane="topRight" activeCell="I29" sqref="I29"/>
      <selection pane="bottomLeft" activeCell="I29" sqref="I29"/>
      <selection pane="bottomRight" activeCell="B8" sqref="B8"/>
    </sheetView>
  </sheetViews>
  <sheetFormatPr defaultRowHeight="12.75" x14ac:dyDescent="0.2"/>
  <cols>
    <col min="1" max="1" width="3.5703125" style="2" customWidth="1"/>
    <col min="2" max="2" width="33.42578125" style="3" bestFit="1" customWidth="1"/>
    <col min="3" max="3" width="6.140625" style="2" bestFit="1" customWidth="1"/>
    <col min="4" max="4" width="18.5703125" style="67" customWidth="1"/>
    <col min="5" max="5" width="12.42578125" style="67" customWidth="1"/>
    <col min="6" max="6" width="9.7109375" style="35" bestFit="1" customWidth="1"/>
    <col min="7" max="7" width="15.85546875" style="68" customWidth="1"/>
    <col min="8" max="8" width="9.42578125" style="1" customWidth="1"/>
    <col min="9" max="10" width="9.42578125" style="3" customWidth="1"/>
    <col min="11" max="11" width="6" style="3" customWidth="1"/>
    <col min="12" max="13" width="8.28515625" style="3" customWidth="1"/>
    <col min="14" max="14" width="8.28515625" style="3" hidden="1" customWidth="1"/>
    <col min="15" max="40" width="8.28515625" style="3" customWidth="1"/>
    <col min="41" max="41" width="5.85546875" style="3" customWidth="1"/>
    <col min="42" max="16384" width="9.140625" style="3"/>
  </cols>
  <sheetData>
    <row r="1" spans="1:42" ht="23.25" customHeight="1" x14ac:dyDescent="0.2">
      <c r="A1" s="36"/>
      <c r="B1" s="37"/>
      <c r="C1" s="36"/>
      <c r="D1" s="38"/>
      <c r="E1" s="38"/>
      <c r="F1" s="39"/>
      <c r="G1" s="40"/>
      <c r="H1" s="72"/>
      <c r="I1" s="71"/>
      <c r="J1" s="71"/>
      <c r="K1" s="71"/>
      <c r="L1" s="71"/>
    </row>
    <row r="2" spans="1:42" ht="19.5" customHeight="1" thickBot="1" x14ac:dyDescent="0.25">
      <c r="A2" s="41" t="s">
        <v>5</v>
      </c>
      <c r="B2" s="42" t="s">
        <v>6</v>
      </c>
      <c r="C2" s="80" t="s">
        <v>9</v>
      </c>
      <c r="D2" s="43" t="s">
        <v>8</v>
      </c>
      <c r="E2" s="43" t="s">
        <v>35</v>
      </c>
      <c r="F2" s="44" t="s">
        <v>24</v>
      </c>
      <c r="G2" s="45" t="s">
        <v>7</v>
      </c>
      <c r="H2" s="72"/>
      <c r="I2" s="71"/>
      <c r="J2" s="71"/>
      <c r="K2" s="71"/>
      <c r="L2" s="71"/>
    </row>
    <row r="3" spans="1:42" x14ac:dyDescent="0.2">
      <c r="A3" s="69">
        <v>1</v>
      </c>
      <c r="B3" s="77"/>
      <c r="C3" s="81"/>
      <c r="D3" s="46"/>
      <c r="E3" s="47"/>
      <c r="F3" s="48"/>
      <c r="G3" s="49"/>
      <c r="H3" s="214" t="s">
        <v>44</v>
      </c>
      <c r="I3" s="215"/>
      <c r="J3" s="215"/>
      <c r="K3" s="215"/>
      <c r="N3" s="3" t="str">
        <f>Değişken!$O$3</f>
        <v>Prof.</v>
      </c>
    </row>
    <row r="4" spans="1:42" x14ac:dyDescent="0.2">
      <c r="A4" s="70">
        <v>2</v>
      </c>
      <c r="B4" s="78"/>
      <c r="C4" s="81"/>
      <c r="D4" s="52"/>
      <c r="E4" s="53"/>
      <c r="F4" s="54"/>
      <c r="G4" s="55"/>
      <c r="H4" s="214"/>
      <c r="I4" s="215"/>
      <c r="J4" s="215"/>
      <c r="K4" s="215"/>
      <c r="N4" s="3" t="str">
        <f>Değişken!$O$4</f>
        <v>Doç.</v>
      </c>
    </row>
    <row r="5" spans="1:42" x14ac:dyDescent="0.2">
      <c r="A5" s="70">
        <v>3</v>
      </c>
      <c r="B5" s="78"/>
      <c r="C5" s="81"/>
      <c r="D5" s="52"/>
      <c r="E5" s="53"/>
      <c r="F5" s="54"/>
      <c r="G5" s="55"/>
      <c r="H5" s="214"/>
      <c r="I5" s="215"/>
      <c r="J5" s="215"/>
      <c r="K5" s="215"/>
      <c r="N5" s="3" t="str">
        <f>Değişken!$O$5</f>
        <v>Y.Doç.</v>
      </c>
      <c r="AP5" s="56"/>
    </row>
    <row r="6" spans="1:42" x14ac:dyDescent="0.2">
      <c r="A6" s="70">
        <v>4</v>
      </c>
      <c r="B6" s="78"/>
      <c r="C6" s="81"/>
      <c r="D6" s="52"/>
      <c r="E6" s="53"/>
      <c r="F6" s="54"/>
      <c r="G6" s="55"/>
      <c r="H6" s="214"/>
      <c r="I6" s="215"/>
      <c r="J6" s="215"/>
      <c r="K6" s="215"/>
      <c r="N6" s="3" t="str">
        <f>Değişken!$O$6</f>
        <v>Öğ.G.</v>
      </c>
      <c r="AP6" s="57"/>
    </row>
    <row r="7" spans="1:42" x14ac:dyDescent="0.2">
      <c r="A7" s="70" t="str">
        <f>IF(B7="","",A6+1)</f>
        <v/>
      </c>
      <c r="B7" s="78"/>
      <c r="C7" s="81"/>
      <c r="D7" s="52"/>
      <c r="E7" s="53"/>
      <c r="F7" s="54"/>
      <c r="G7" s="55"/>
      <c r="H7" s="214"/>
      <c r="I7" s="215"/>
      <c r="J7" s="215"/>
      <c r="K7" s="215"/>
      <c r="N7" s="3" t="str">
        <f>Değişken!$O$7</f>
        <v>Okt.</v>
      </c>
      <c r="AP7" s="57"/>
    </row>
    <row r="8" spans="1:42" x14ac:dyDescent="0.2">
      <c r="A8" s="70" t="str">
        <f>IF(B8="","",A7+1)</f>
        <v/>
      </c>
      <c r="B8" s="78"/>
      <c r="C8" s="81"/>
      <c r="D8" s="52"/>
      <c r="E8" s="53"/>
      <c r="F8" s="54"/>
      <c r="G8" s="55"/>
      <c r="H8" s="214"/>
      <c r="I8" s="215"/>
      <c r="J8" s="215"/>
      <c r="K8" s="215"/>
      <c r="AP8" s="57"/>
    </row>
    <row r="9" spans="1:42" x14ac:dyDescent="0.2">
      <c r="A9" s="70" t="str">
        <f t="shared" ref="A9:A62" si="0">IF(B9="","",A8+1)</f>
        <v/>
      </c>
      <c r="B9" s="78"/>
      <c r="C9" s="81"/>
      <c r="D9" s="52"/>
      <c r="E9" s="53"/>
      <c r="F9" s="54"/>
      <c r="G9" s="55"/>
      <c r="H9" s="214"/>
      <c r="I9" s="215"/>
      <c r="J9" s="215"/>
      <c r="K9" s="215"/>
      <c r="AP9" s="57"/>
    </row>
    <row r="10" spans="1:42" x14ac:dyDescent="0.2">
      <c r="A10" s="70" t="str">
        <f t="shared" si="0"/>
        <v/>
      </c>
      <c r="B10" s="78"/>
      <c r="C10" s="81"/>
      <c r="D10" s="52"/>
      <c r="E10" s="53"/>
      <c r="F10" s="54"/>
      <c r="G10" s="55"/>
      <c r="H10" s="214"/>
      <c r="I10" s="215"/>
      <c r="J10" s="215"/>
      <c r="K10" s="215"/>
      <c r="AP10" s="56"/>
    </row>
    <row r="11" spans="1:42" x14ac:dyDescent="0.2">
      <c r="A11" s="70" t="str">
        <f t="shared" si="0"/>
        <v/>
      </c>
      <c r="B11" s="78"/>
      <c r="C11" s="81"/>
      <c r="D11" s="52"/>
      <c r="E11" s="53"/>
      <c r="F11" s="54"/>
      <c r="G11" s="55"/>
      <c r="H11" s="214"/>
      <c r="I11" s="215"/>
      <c r="J11" s="215"/>
      <c r="K11" s="215"/>
      <c r="AP11" s="57"/>
    </row>
    <row r="12" spans="1:42" x14ac:dyDescent="0.2">
      <c r="A12" s="70" t="str">
        <f t="shared" si="0"/>
        <v/>
      </c>
      <c r="B12" s="79"/>
      <c r="C12" s="81"/>
      <c r="D12" s="52"/>
      <c r="E12" s="53"/>
      <c r="F12" s="54"/>
      <c r="G12" s="55"/>
      <c r="H12" s="214"/>
      <c r="I12" s="215"/>
      <c r="J12" s="215"/>
      <c r="K12" s="215"/>
      <c r="AP12" s="57"/>
    </row>
    <row r="13" spans="1:42" x14ac:dyDescent="0.2">
      <c r="A13" s="70" t="str">
        <f t="shared" si="0"/>
        <v/>
      </c>
      <c r="B13" s="78"/>
      <c r="C13" s="81"/>
      <c r="D13" s="52"/>
      <c r="E13" s="53"/>
      <c r="F13" s="54"/>
      <c r="G13" s="55"/>
      <c r="AP13" s="56"/>
    </row>
    <row r="14" spans="1:42" x14ac:dyDescent="0.2">
      <c r="A14" s="70" t="str">
        <f t="shared" si="0"/>
        <v/>
      </c>
      <c r="B14" s="78"/>
      <c r="C14" s="81"/>
      <c r="D14" s="52"/>
      <c r="E14" s="58"/>
      <c r="F14" s="54"/>
      <c r="G14" s="55"/>
      <c r="AP14" s="57"/>
    </row>
    <row r="15" spans="1:42" x14ac:dyDescent="0.2">
      <c r="A15" s="70" t="str">
        <f t="shared" si="0"/>
        <v/>
      </c>
      <c r="B15" s="78"/>
      <c r="C15" s="81"/>
      <c r="D15" s="52"/>
      <c r="E15" s="58"/>
      <c r="F15" s="54"/>
      <c r="G15" s="55"/>
      <c r="AP15" s="57"/>
    </row>
    <row r="16" spans="1:42" x14ac:dyDescent="0.2">
      <c r="A16" s="70" t="str">
        <f t="shared" si="0"/>
        <v/>
      </c>
      <c r="B16" s="78"/>
      <c r="C16" s="81"/>
      <c r="D16" s="52"/>
      <c r="E16" s="58"/>
      <c r="F16" s="54"/>
      <c r="G16" s="55"/>
      <c r="AP16" s="59"/>
    </row>
    <row r="17" spans="1:46" x14ac:dyDescent="0.2">
      <c r="A17" s="70" t="str">
        <f t="shared" si="0"/>
        <v/>
      </c>
      <c r="B17" s="78"/>
      <c r="C17" s="81"/>
      <c r="D17" s="52"/>
      <c r="E17" s="58"/>
      <c r="F17" s="54"/>
      <c r="G17" s="55"/>
      <c r="AP17" s="59"/>
    </row>
    <row r="18" spans="1:46" x14ac:dyDescent="0.2">
      <c r="A18" s="70" t="str">
        <f t="shared" si="0"/>
        <v/>
      </c>
      <c r="B18" s="78"/>
      <c r="C18" s="81"/>
      <c r="D18" s="52"/>
      <c r="E18" s="58"/>
      <c r="F18" s="54"/>
      <c r="G18" s="55"/>
    </row>
    <row r="19" spans="1:46" x14ac:dyDescent="0.2">
      <c r="A19" s="70" t="str">
        <f t="shared" si="0"/>
        <v/>
      </c>
      <c r="B19" s="78"/>
      <c r="C19" s="81"/>
      <c r="D19" s="52"/>
      <c r="E19" s="58"/>
      <c r="F19" s="54"/>
      <c r="G19" s="55"/>
    </row>
    <row r="20" spans="1:46" x14ac:dyDescent="0.2">
      <c r="A20" s="70" t="str">
        <f t="shared" si="0"/>
        <v/>
      </c>
      <c r="B20" s="78"/>
      <c r="C20" s="81"/>
      <c r="D20" s="52"/>
      <c r="E20" s="58"/>
      <c r="F20" s="54"/>
      <c r="G20" s="55"/>
    </row>
    <row r="21" spans="1:46" x14ac:dyDescent="0.2">
      <c r="A21" s="70" t="str">
        <f>IF(B21="","",A20+1)</f>
        <v/>
      </c>
      <c r="B21" s="76"/>
      <c r="C21" s="81"/>
      <c r="D21" s="52"/>
      <c r="E21" s="58"/>
      <c r="F21" s="54"/>
      <c r="G21" s="55"/>
    </row>
    <row r="22" spans="1:46" x14ac:dyDescent="0.2">
      <c r="A22" s="70" t="str">
        <f t="shared" si="0"/>
        <v/>
      </c>
      <c r="B22" s="75"/>
      <c r="C22" s="51"/>
      <c r="D22" s="52"/>
      <c r="E22" s="58"/>
      <c r="F22" s="54"/>
      <c r="G22" s="55"/>
      <c r="AS22" s="2"/>
      <c r="AT22" s="2"/>
    </row>
    <row r="23" spans="1:46" x14ac:dyDescent="0.2">
      <c r="A23" s="70" t="str">
        <f t="shared" si="0"/>
        <v/>
      </c>
      <c r="B23" s="50"/>
      <c r="C23" s="60"/>
      <c r="D23" s="52"/>
      <c r="E23" s="58"/>
      <c r="F23" s="54"/>
      <c r="G23" s="55"/>
    </row>
    <row r="24" spans="1:46" x14ac:dyDescent="0.2">
      <c r="A24" s="70" t="str">
        <f t="shared" si="0"/>
        <v/>
      </c>
      <c r="B24" s="50"/>
      <c r="C24" s="60"/>
      <c r="D24" s="52"/>
      <c r="E24" s="58"/>
      <c r="F24" s="54"/>
      <c r="G24" s="55"/>
    </row>
    <row r="25" spans="1:46" x14ac:dyDescent="0.2">
      <c r="A25" s="70" t="str">
        <f t="shared" si="0"/>
        <v/>
      </c>
      <c r="B25" s="50"/>
      <c r="C25" s="60"/>
      <c r="D25" s="52"/>
      <c r="E25" s="58"/>
      <c r="F25" s="54"/>
      <c r="G25" s="55"/>
    </row>
    <row r="26" spans="1:46" x14ac:dyDescent="0.2">
      <c r="A26" s="70" t="str">
        <f t="shared" si="0"/>
        <v/>
      </c>
      <c r="B26" s="50"/>
      <c r="C26" s="60"/>
      <c r="D26" s="52"/>
      <c r="E26" s="58"/>
      <c r="F26" s="54"/>
      <c r="G26" s="55"/>
    </row>
    <row r="27" spans="1:46" x14ac:dyDescent="0.2">
      <c r="A27" s="70" t="str">
        <f t="shared" si="0"/>
        <v/>
      </c>
      <c r="B27" s="50"/>
      <c r="C27" s="60"/>
      <c r="D27" s="52"/>
      <c r="E27" s="58"/>
      <c r="F27" s="54"/>
      <c r="G27" s="55"/>
    </row>
    <row r="28" spans="1:46" x14ac:dyDescent="0.2">
      <c r="A28" s="70" t="str">
        <f t="shared" si="0"/>
        <v/>
      </c>
      <c r="B28" s="50"/>
      <c r="C28" s="60"/>
      <c r="D28" s="52"/>
      <c r="E28" s="58"/>
      <c r="F28" s="54"/>
      <c r="G28" s="55"/>
    </row>
    <row r="29" spans="1:46" x14ac:dyDescent="0.2">
      <c r="A29" s="70" t="str">
        <f t="shared" si="0"/>
        <v/>
      </c>
      <c r="B29" s="50"/>
      <c r="C29" s="60"/>
      <c r="D29" s="52"/>
      <c r="E29" s="58"/>
      <c r="F29" s="54"/>
      <c r="G29" s="55"/>
    </row>
    <row r="30" spans="1:46" x14ac:dyDescent="0.2">
      <c r="A30" s="70" t="str">
        <f t="shared" si="0"/>
        <v/>
      </c>
      <c r="B30" s="50"/>
      <c r="C30" s="60"/>
      <c r="D30" s="52"/>
      <c r="E30" s="58"/>
      <c r="F30" s="54"/>
      <c r="G30" s="55"/>
    </row>
    <row r="31" spans="1:46" x14ac:dyDescent="0.2">
      <c r="A31" s="70" t="str">
        <f t="shared" si="0"/>
        <v/>
      </c>
      <c r="B31" s="50"/>
      <c r="C31" s="60"/>
      <c r="D31" s="52"/>
      <c r="E31" s="58"/>
      <c r="F31" s="54"/>
      <c r="G31" s="55"/>
    </row>
    <row r="32" spans="1:46" x14ac:dyDescent="0.2">
      <c r="A32" s="70" t="str">
        <f t="shared" si="0"/>
        <v/>
      </c>
      <c r="B32" s="50"/>
      <c r="C32" s="60"/>
      <c r="D32" s="52"/>
      <c r="E32" s="58"/>
      <c r="F32" s="54"/>
      <c r="G32" s="55"/>
    </row>
    <row r="33" spans="1:7" x14ac:dyDescent="0.2">
      <c r="A33" s="70" t="str">
        <f t="shared" si="0"/>
        <v/>
      </c>
      <c r="B33" s="50"/>
      <c r="C33" s="60"/>
      <c r="D33" s="52"/>
      <c r="E33" s="58"/>
      <c r="F33" s="54"/>
      <c r="G33" s="55"/>
    </row>
    <row r="34" spans="1:7" x14ac:dyDescent="0.2">
      <c r="A34" s="70" t="str">
        <f t="shared" si="0"/>
        <v/>
      </c>
      <c r="B34" s="50"/>
      <c r="C34" s="60"/>
      <c r="D34" s="52"/>
      <c r="E34" s="58"/>
      <c r="F34" s="54"/>
      <c r="G34" s="55"/>
    </row>
    <row r="35" spans="1:7" x14ac:dyDescent="0.2">
      <c r="A35" s="70" t="str">
        <f t="shared" si="0"/>
        <v/>
      </c>
      <c r="B35" s="50"/>
      <c r="C35" s="60"/>
      <c r="D35" s="52"/>
      <c r="E35" s="58"/>
      <c r="F35" s="54"/>
      <c r="G35" s="55"/>
    </row>
    <row r="36" spans="1:7" x14ac:dyDescent="0.2">
      <c r="A36" s="70" t="str">
        <f t="shared" si="0"/>
        <v/>
      </c>
      <c r="B36" s="50"/>
      <c r="C36" s="60"/>
      <c r="D36" s="52"/>
      <c r="E36" s="58"/>
      <c r="F36" s="54"/>
      <c r="G36" s="55"/>
    </row>
    <row r="37" spans="1:7" x14ac:dyDescent="0.2">
      <c r="A37" s="70" t="str">
        <f t="shared" si="0"/>
        <v/>
      </c>
      <c r="B37" s="50"/>
      <c r="C37" s="60"/>
      <c r="D37" s="52"/>
      <c r="E37" s="58"/>
      <c r="F37" s="54"/>
      <c r="G37" s="55"/>
    </row>
    <row r="38" spans="1:7" x14ac:dyDescent="0.2">
      <c r="A38" s="70" t="str">
        <f t="shared" si="0"/>
        <v/>
      </c>
      <c r="B38" s="50"/>
      <c r="C38" s="60"/>
      <c r="D38" s="52"/>
      <c r="E38" s="58"/>
      <c r="F38" s="54"/>
      <c r="G38" s="55"/>
    </row>
    <row r="39" spans="1:7" x14ac:dyDescent="0.2">
      <c r="A39" s="70" t="str">
        <f t="shared" si="0"/>
        <v/>
      </c>
      <c r="B39" s="50"/>
      <c r="C39" s="60"/>
      <c r="D39" s="52"/>
      <c r="E39" s="58"/>
      <c r="F39" s="54"/>
      <c r="G39" s="55"/>
    </row>
    <row r="40" spans="1:7" x14ac:dyDescent="0.2">
      <c r="A40" s="70" t="str">
        <f t="shared" si="0"/>
        <v/>
      </c>
      <c r="B40" s="50"/>
      <c r="C40" s="60"/>
      <c r="D40" s="52"/>
      <c r="E40" s="58"/>
      <c r="F40" s="54"/>
      <c r="G40" s="55"/>
    </row>
    <row r="41" spans="1:7" x14ac:dyDescent="0.2">
      <c r="A41" s="70" t="str">
        <f t="shared" si="0"/>
        <v/>
      </c>
      <c r="B41" s="50"/>
      <c r="C41" s="60"/>
      <c r="D41" s="52"/>
      <c r="E41" s="58"/>
      <c r="F41" s="54"/>
      <c r="G41" s="55"/>
    </row>
    <row r="42" spans="1:7" x14ac:dyDescent="0.2">
      <c r="A42" s="70" t="str">
        <f t="shared" si="0"/>
        <v/>
      </c>
      <c r="B42" s="50"/>
      <c r="C42" s="60"/>
      <c r="D42" s="52"/>
      <c r="E42" s="58"/>
      <c r="F42" s="54"/>
      <c r="G42" s="55"/>
    </row>
    <row r="43" spans="1:7" x14ac:dyDescent="0.2">
      <c r="A43" s="70" t="str">
        <f t="shared" si="0"/>
        <v/>
      </c>
      <c r="B43" s="50"/>
      <c r="C43" s="60"/>
      <c r="D43" s="52"/>
      <c r="E43" s="58"/>
      <c r="F43" s="54"/>
      <c r="G43" s="55"/>
    </row>
    <row r="44" spans="1:7" x14ac:dyDescent="0.2">
      <c r="A44" s="70" t="str">
        <f t="shared" si="0"/>
        <v/>
      </c>
      <c r="B44" s="50"/>
      <c r="C44" s="60"/>
      <c r="D44" s="52"/>
      <c r="E44" s="58"/>
      <c r="F44" s="54"/>
      <c r="G44" s="55"/>
    </row>
    <row r="45" spans="1:7" x14ac:dyDescent="0.2">
      <c r="A45" s="70" t="str">
        <f t="shared" si="0"/>
        <v/>
      </c>
      <c r="B45" s="50"/>
      <c r="C45" s="60"/>
      <c r="D45" s="52"/>
      <c r="E45" s="58"/>
      <c r="F45" s="54"/>
      <c r="G45" s="55"/>
    </row>
    <row r="46" spans="1:7" x14ac:dyDescent="0.2">
      <c r="A46" s="70" t="str">
        <f t="shared" si="0"/>
        <v/>
      </c>
      <c r="B46" s="50"/>
      <c r="C46" s="60"/>
      <c r="D46" s="52"/>
      <c r="E46" s="58"/>
      <c r="F46" s="54"/>
      <c r="G46" s="55"/>
    </row>
    <row r="47" spans="1:7" x14ac:dyDescent="0.2">
      <c r="A47" s="70" t="str">
        <f t="shared" si="0"/>
        <v/>
      </c>
      <c r="B47" s="50"/>
      <c r="C47" s="60"/>
      <c r="D47" s="52"/>
      <c r="E47" s="58"/>
      <c r="F47" s="54"/>
      <c r="G47" s="55"/>
    </row>
    <row r="48" spans="1:7" x14ac:dyDescent="0.2">
      <c r="A48" s="70" t="str">
        <f t="shared" si="0"/>
        <v/>
      </c>
      <c r="B48" s="50"/>
      <c r="C48" s="60"/>
      <c r="D48" s="52"/>
      <c r="E48" s="58"/>
      <c r="F48" s="54"/>
      <c r="G48" s="55"/>
    </row>
    <row r="49" spans="1:7" x14ac:dyDescent="0.2">
      <c r="A49" s="70" t="str">
        <f t="shared" si="0"/>
        <v/>
      </c>
      <c r="B49" s="50"/>
      <c r="C49" s="60"/>
      <c r="D49" s="52"/>
      <c r="E49" s="58"/>
      <c r="F49" s="54"/>
      <c r="G49" s="55"/>
    </row>
    <row r="50" spans="1:7" x14ac:dyDescent="0.2">
      <c r="A50" s="70" t="str">
        <f t="shared" si="0"/>
        <v/>
      </c>
      <c r="B50" s="50"/>
      <c r="C50" s="60"/>
      <c r="D50" s="52"/>
      <c r="E50" s="58"/>
      <c r="F50" s="54"/>
      <c r="G50" s="55"/>
    </row>
    <row r="51" spans="1:7" x14ac:dyDescent="0.2">
      <c r="A51" s="70" t="str">
        <f t="shared" si="0"/>
        <v/>
      </c>
      <c r="B51" s="50"/>
      <c r="C51" s="60"/>
      <c r="D51" s="52"/>
      <c r="E51" s="58"/>
      <c r="F51" s="54"/>
      <c r="G51" s="55"/>
    </row>
    <row r="52" spans="1:7" x14ac:dyDescent="0.2">
      <c r="A52" s="70" t="str">
        <f t="shared" si="0"/>
        <v/>
      </c>
      <c r="B52" s="50"/>
      <c r="C52" s="60"/>
      <c r="D52" s="52"/>
      <c r="E52" s="58"/>
      <c r="F52" s="54"/>
      <c r="G52" s="55"/>
    </row>
    <row r="53" spans="1:7" x14ac:dyDescent="0.2">
      <c r="A53" s="70" t="str">
        <f t="shared" si="0"/>
        <v/>
      </c>
      <c r="B53" s="50"/>
      <c r="C53" s="60"/>
      <c r="D53" s="52"/>
      <c r="E53" s="58"/>
      <c r="F53" s="54"/>
      <c r="G53" s="55"/>
    </row>
    <row r="54" spans="1:7" x14ac:dyDescent="0.2">
      <c r="A54" s="70" t="str">
        <f t="shared" si="0"/>
        <v/>
      </c>
      <c r="B54" s="50"/>
      <c r="C54" s="60"/>
      <c r="D54" s="52"/>
      <c r="E54" s="58"/>
      <c r="F54" s="54"/>
      <c r="G54" s="55"/>
    </row>
    <row r="55" spans="1:7" x14ac:dyDescent="0.2">
      <c r="A55" s="70" t="str">
        <f t="shared" si="0"/>
        <v/>
      </c>
      <c r="B55" s="50"/>
      <c r="C55" s="60"/>
      <c r="D55" s="52"/>
      <c r="E55" s="58"/>
      <c r="F55" s="54"/>
      <c r="G55" s="55"/>
    </row>
    <row r="56" spans="1:7" x14ac:dyDescent="0.2">
      <c r="A56" s="70" t="str">
        <f t="shared" si="0"/>
        <v/>
      </c>
      <c r="B56" s="50"/>
      <c r="C56" s="60"/>
      <c r="D56" s="52"/>
      <c r="E56" s="58"/>
      <c r="F56" s="54"/>
      <c r="G56" s="55"/>
    </row>
    <row r="57" spans="1:7" x14ac:dyDescent="0.2">
      <c r="A57" s="70" t="str">
        <f t="shared" si="0"/>
        <v/>
      </c>
      <c r="B57" s="50"/>
      <c r="C57" s="60"/>
      <c r="D57" s="52"/>
      <c r="E57" s="58"/>
      <c r="F57" s="54"/>
      <c r="G57" s="55"/>
    </row>
    <row r="58" spans="1:7" x14ac:dyDescent="0.2">
      <c r="A58" s="70" t="str">
        <f t="shared" si="0"/>
        <v/>
      </c>
      <c r="B58" s="50"/>
      <c r="C58" s="60"/>
      <c r="D58" s="52"/>
      <c r="E58" s="58"/>
      <c r="F58" s="54"/>
      <c r="G58" s="55"/>
    </row>
    <row r="59" spans="1:7" x14ac:dyDescent="0.2">
      <c r="A59" s="70" t="str">
        <f t="shared" si="0"/>
        <v/>
      </c>
      <c r="B59" s="50"/>
      <c r="C59" s="60"/>
      <c r="D59" s="52"/>
      <c r="E59" s="58"/>
      <c r="F59" s="54"/>
      <c r="G59" s="55"/>
    </row>
    <row r="60" spans="1:7" x14ac:dyDescent="0.2">
      <c r="A60" s="70" t="str">
        <f t="shared" si="0"/>
        <v/>
      </c>
      <c r="B60" s="50"/>
      <c r="C60" s="60"/>
      <c r="D60" s="52"/>
      <c r="E60" s="58"/>
      <c r="F60" s="54"/>
      <c r="G60" s="55"/>
    </row>
    <row r="61" spans="1:7" x14ac:dyDescent="0.2">
      <c r="A61" s="70" t="str">
        <f t="shared" si="0"/>
        <v/>
      </c>
      <c r="B61" s="50"/>
      <c r="C61" s="60"/>
      <c r="D61" s="52"/>
      <c r="E61" s="58"/>
      <c r="F61" s="54"/>
      <c r="G61" s="55"/>
    </row>
    <row r="62" spans="1:7" ht="13.5" thickBot="1" x14ac:dyDescent="0.25">
      <c r="A62" s="73" t="str">
        <f t="shared" si="0"/>
        <v/>
      </c>
      <c r="B62" s="61"/>
      <c r="C62" s="62"/>
      <c r="D62" s="63"/>
      <c r="E62" s="64"/>
      <c r="F62" s="65"/>
      <c r="G62" s="66"/>
    </row>
  </sheetData>
  <mergeCells count="1">
    <mergeCell ref="H3:K12"/>
  </mergeCells>
  <phoneticPr fontId="0" type="noConversion"/>
  <dataValidations count="4">
    <dataValidation allowBlank="1" showInputMessage="1" showErrorMessage="1" promptTitle="DİKKAT" prompt="Ünvan girilmezse işlem hata verir." sqref="B3 B12 B21:B62"/>
    <dataValidation allowBlank="1" errorTitle="Dikkat" sqref="F3:F62"/>
    <dataValidation type="list" allowBlank="1" showInputMessage="1" showErrorMessage="1" sqref="C3:C62">
      <formula1>$N$3:$N$7</formula1>
    </dataValidation>
    <dataValidation errorStyle="warning" allowBlank="1" showErrorMessage="1" errorTitle="UYARI" error="FORMÜL İÇEREN HÜCRE" sqref="H3 A3:A62"/>
  </dataValidations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2" r:id="rId4" name="Button 118">
              <controlPr defaultSize="0" print="0" autoFill="0" autoPict="0" macro="[0]!f2temizle">
                <anchor moveWithCells="1" sizeWithCells="1">
                  <from>
                    <xdr:col>1</xdr:col>
                    <xdr:colOff>990600</xdr:colOff>
                    <xdr:row>0</xdr:row>
                    <xdr:rowOff>38100</xdr:rowOff>
                  </from>
                  <to>
                    <xdr:col>2</xdr:col>
                    <xdr:colOff>238125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" name="Button 130">
              <controlPr defaultSize="0" print="0" autoFill="0" autoPict="0" macro="[0]!virgullu">
                <anchor moveWithCells="1" sizeWithCells="1">
                  <from>
                    <xdr:col>2</xdr:col>
                    <xdr:colOff>266700</xdr:colOff>
                    <xdr:row>0</xdr:row>
                    <xdr:rowOff>38100</xdr:rowOff>
                  </from>
                  <to>
                    <xdr:col>4</xdr:col>
                    <xdr:colOff>542925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" name="Button 131">
              <controlPr defaultSize="0" print="0" autoFill="0" autoPict="0" macro="[0]!normal">
                <anchor moveWithCells="1" sizeWithCells="1">
                  <from>
                    <xdr:col>4</xdr:col>
                    <xdr:colOff>581025</xdr:colOff>
                    <xdr:row>0</xdr:row>
                    <xdr:rowOff>38100</xdr:rowOff>
                  </from>
                  <to>
                    <xdr:col>6</xdr:col>
                    <xdr:colOff>1028700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4">
    <tabColor indexed="18"/>
  </sheetPr>
  <dimension ref="A1:AU26"/>
  <sheetViews>
    <sheetView showGridLines="0" tabSelected="1" workbookViewId="0">
      <selection activeCell="AF14" sqref="AF14"/>
    </sheetView>
  </sheetViews>
  <sheetFormatPr defaultRowHeight="12.75" x14ac:dyDescent="0.2"/>
  <cols>
    <col min="1" max="1" width="2.7109375" style="26" customWidth="1"/>
    <col min="2" max="46" width="2.7109375" customWidth="1"/>
    <col min="47" max="47" width="3.28515625" customWidth="1"/>
  </cols>
  <sheetData>
    <row r="1" spans="1:47" ht="13.5" thickBo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</row>
    <row r="2" spans="1:47" ht="14.25" thickTop="1" thickBot="1" x14ac:dyDescent="0.25">
      <c r="A2" s="25"/>
      <c r="C2" s="250" t="s">
        <v>13</v>
      </c>
      <c r="D2" s="250"/>
      <c r="E2" s="250"/>
      <c r="F2" s="250"/>
      <c r="G2" s="251"/>
      <c r="H2" s="252">
        <v>0.33360299999999998</v>
      </c>
      <c r="I2" s="253"/>
      <c r="J2" s="253"/>
      <c r="K2" s="253"/>
      <c r="L2" s="12"/>
      <c r="O2" s="278" t="s">
        <v>14</v>
      </c>
      <c r="P2" s="279"/>
      <c r="Q2" s="279"/>
      <c r="R2" s="279"/>
      <c r="S2" s="279"/>
      <c r="T2" s="279"/>
      <c r="U2" s="279"/>
      <c r="V2" s="280"/>
      <c r="W2" s="272" t="s">
        <v>20</v>
      </c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81" t="s">
        <v>45</v>
      </c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7"/>
    </row>
    <row r="3" spans="1:47" ht="14.25" thickTop="1" thickBot="1" x14ac:dyDescent="0.25">
      <c r="A3" s="25"/>
      <c r="C3" s="250" t="s">
        <v>12</v>
      </c>
      <c r="D3" s="250"/>
      <c r="E3" s="250"/>
      <c r="F3" s="250"/>
      <c r="G3" s="251"/>
      <c r="H3" s="252">
        <v>2022</v>
      </c>
      <c r="I3" s="253"/>
      <c r="J3" s="253"/>
      <c r="K3" s="253"/>
      <c r="O3" s="259" t="s">
        <v>15</v>
      </c>
      <c r="P3" s="260"/>
      <c r="Q3" s="260"/>
      <c r="R3" s="260"/>
      <c r="S3" s="254">
        <v>300</v>
      </c>
      <c r="T3" s="254"/>
      <c r="U3" s="254"/>
      <c r="V3" s="255"/>
      <c r="W3" s="282" t="s">
        <v>37</v>
      </c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4"/>
      <c r="AJ3" s="287">
        <v>3.2</v>
      </c>
      <c r="AK3" s="288"/>
      <c r="AL3" s="289"/>
      <c r="AU3" s="25"/>
    </row>
    <row r="4" spans="1:47" ht="14.25" thickTop="1" thickBot="1" x14ac:dyDescent="0.25">
      <c r="A4" s="25"/>
      <c r="C4" s="285" t="s">
        <v>11</v>
      </c>
      <c r="D4" s="285"/>
      <c r="E4" s="285"/>
      <c r="F4" s="285"/>
      <c r="G4" s="286"/>
      <c r="H4" s="270" t="s">
        <v>55</v>
      </c>
      <c r="I4" s="271"/>
      <c r="J4" s="271"/>
      <c r="K4" s="271"/>
      <c r="O4" s="259" t="s">
        <v>16</v>
      </c>
      <c r="P4" s="260"/>
      <c r="Q4" s="260"/>
      <c r="R4" s="260"/>
      <c r="S4" s="254">
        <v>250</v>
      </c>
      <c r="T4" s="254"/>
      <c r="U4" s="254"/>
      <c r="V4" s="255"/>
      <c r="AU4" s="25"/>
    </row>
    <row r="5" spans="1:47" ht="14.25" thickTop="1" thickBot="1" x14ac:dyDescent="0.25">
      <c r="A5" s="25"/>
      <c r="C5" s="268" t="s">
        <v>19</v>
      </c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59" t="s">
        <v>17</v>
      </c>
      <c r="P5" s="260"/>
      <c r="Q5" s="260"/>
      <c r="R5" s="260"/>
      <c r="S5" s="254">
        <v>200</v>
      </c>
      <c r="T5" s="254"/>
      <c r="U5" s="254"/>
      <c r="V5" s="255"/>
      <c r="W5" s="263" t="s">
        <v>41</v>
      </c>
      <c r="X5" s="263"/>
      <c r="Y5" s="263"/>
      <c r="Z5" s="263"/>
      <c r="AA5" s="263"/>
      <c r="AB5" s="263"/>
      <c r="AC5" s="263"/>
      <c r="AD5" s="264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7"/>
      <c r="AU5" s="25"/>
    </row>
    <row r="6" spans="1:47" ht="14.25" thickTop="1" thickBot="1" x14ac:dyDescent="0.25">
      <c r="A6" s="25"/>
      <c r="C6" s="249" t="s">
        <v>31</v>
      </c>
      <c r="D6" s="249"/>
      <c r="E6" s="249"/>
      <c r="F6" s="249"/>
      <c r="G6" s="249" t="s">
        <v>30</v>
      </c>
      <c r="H6" s="249"/>
      <c r="I6" s="249"/>
      <c r="J6" s="249"/>
      <c r="K6" s="249" t="s">
        <v>29</v>
      </c>
      <c r="L6" s="249"/>
      <c r="M6" s="249"/>
      <c r="N6" s="242"/>
      <c r="O6" s="259" t="s">
        <v>18</v>
      </c>
      <c r="P6" s="260"/>
      <c r="Q6" s="260"/>
      <c r="R6" s="260"/>
      <c r="S6" s="254">
        <v>160</v>
      </c>
      <c r="T6" s="254"/>
      <c r="U6" s="254"/>
      <c r="V6" s="255"/>
      <c r="W6" s="261" t="s">
        <v>39</v>
      </c>
      <c r="X6" s="261"/>
      <c r="Y6" s="261"/>
      <c r="Z6" s="261"/>
      <c r="AA6" s="261"/>
      <c r="AB6" s="261"/>
      <c r="AC6" s="261"/>
      <c r="AD6" s="262"/>
      <c r="AE6" s="273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5"/>
      <c r="AU6" s="25"/>
    </row>
    <row r="7" spans="1:47" ht="14.25" thickTop="1" thickBot="1" x14ac:dyDescent="0.25">
      <c r="A7" s="25"/>
      <c r="C7" s="245">
        <v>0.15</v>
      </c>
      <c r="D7" s="245"/>
      <c r="E7" s="245"/>
      <c r="F7" s="245"/>
      <c r="G7" s="225">
        <v>0</v>
      </c>
      <c r="H7" s="225"/>
      <c r="I7" s="225"/>
      <c r="J7" s="225"/>
      <c r="K7" s="225">
        <v>32000</v>
      </c>
      <c r="L7" s="225"/>
      <c r="M7" s="225"/>
      <c r="N7" s="246"/>
      <c r="O7" s="259" t="s">
        <v>10</v>
      </c>
      <c r="P7" s="260"/>
      <c r="Q7" s="260"/>
      <c r="R7" s="260"/>
      <c r="S7" s="254">
        <v>160</v>
      </c>
      <c r="T7" s="254"/>
      <c r="U7" s="254"/>
      <c r="V7" s="255"/>
      <c r="AU7" s="25"/>
    </row>
    <row r="8" spans="1:47" ht="14.25" thickTop="1" thickBot="1" x14ac:dyDescent="0.25">
      <c r="A8" s="25"/>
      <c r="C8" s="245">
        <v>0.2</v>
      </c>
      <c r="D8" s="245"/>
      <c r="E8" s="245"/>
      <c r="F8" s="245"/>
      <c r="G8" s="225">
        <v>32000</v>
      </c>
      <c r="H8" s="225"/>
      <c r="I8" s="225"/>
      <c r="J8" s="225"/>
      <c r="K8" s="225">
        <v>70000</v>
      </c>
      <c r="L8" s="225"/>
      <c r="M8" s="225"/>
      <c r="N8" s="225"/>
      <c r="AU8" s="25"/>
    </row>
    <row r="9" spans="1:47" ht="14.25" thickTop="1" thickBot="1" x14ac:dyDescent="0.25">
      <c r="A9" s="25"/>
      <c r="C9" s="245">
        <v>0.27</v>
      </c>
      <c r="D9" s="245"/>
      <c r="E9" s="245"/>
      <c r="F9" s="245"/>
      <c r="G9" s="225">
        <v>70000</v>
      </c>
      <c r="H9" s="225"/>
      <c r="I9" s="225"/>
      <c r="J9" s="225"/>
      <c r="K9" s="225">
        <v>250000</v>
      </c>
      <c r="L9" s="225"/>
      <c r="M9" s="225"/>
      <c r="N9" s="225"/>
      <c r="P9" s="265" t="s">
        <v>28</v>
      </c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7"/>
      <c r="AU9" s="25"/>
    </row>
    <row r="10" spans="1:47" ht="14.25" thickTop="1" thickBot="1" x14ac:dyDescent="0.25">
      <c r="A10" s="25"/>
      <c r="C10" s="245">
        <v>0.35</v>
      </c>
      <c r="D10" s="245"/>
      <c r="E10" s="245"/>
      <c r="F10" s="245"/>
      <c r="G10" s="225">
        <v>250000</v>
      </c>
      <c r="H10" s="225"/>
      <c r="I10" s="225"/>
      <c r="J10" s="225"/>
      <c r="K10" s="225"/>
      <c r="L10" s="225"/>
      <c r="M10" s="225"/>
      <c r="N10" s="225"/>
      <c r="P10" s="256" t="s">
        <v>38</v>
      </c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8"/>
      <c r="AU10" s="25"/>
    </row>
    <row r="11" spans="1:47" ht="14.25" thickTop="1" thickBot="1" x14ac:dyDescent="0.25">
      <c r="A11" s="25"/>
      <c r="C11" s="245"/>
      <c r="D11" s="245"/>
      <c r="E11" s="245"/>
      <c r="F11" s="245"/>
      <c r="G11" s="225"/>
      <c r="H11" s="225"/>
      <c r="I11" s="225"/>
      <c r="J11" s="225"/>
      <c r="K11" s="225"/>
      <c r="L11" s="225"/>
      <c r="M11" s="225"/>
      <c r="N11" s="225"/>
      <c r="P11" s="20"/>
      <c r="Q11" s="21"/>
      <c r="R11" s="22"/>
      <c r="S11" s="22"/>
      <c r="T11" s="21"/>
      <c r="U11" s="22"/>
      <c r="V11" s="22"/>
      <c r="W11" s="21"/>
      <c r="X11" s="22"/>
      <c r="Y11" s="21"/>
      <c r="Z11" s="22"/>
      <c r="AA11" s="21"/>
      <c r="AB11" s="22"/>
      <c r="AC11" s="21"/>
      <c r="AD11" s="22"/>
      <c r="AE11" s="21"/>
      <c r="AF11" s="22"/>
      <c r="AG11" s="21"/>
      <c r="AH11" s="22"/>
      <c r="AI11" s="21"/>
      <c r="AJ11" s="22"/>
      <c r="AK11" s="21"/>
      <c r="AL11" s="22"/>
      <c r="AM11" s="21"/>
      <c r="AN11" s="22"/>
      <c r="AO11" s="21"/>
      <c r="AP11" s="22"/>
      <c r="AQ11" s="21"/>
      <c r="AR11" s="22"/>
      <c r="AS11" s="21"/>
      <c r="AT11" s="22"/>
      <c r="AU11" s="25"/>
    </row>
    <row r="12" spans="1:47" ht="14.25" thickTop="1" thickBot="1" x14ac:dyDescent="0.25">
      <c r="A12" s="25"/>
      <c r="C12" s="245"/>
      <c r="D12" s="245"/>
      <c r="E12" s="245"/>
      <c r="F12" s="245"/>
      <c r="G12" s="225"/>
      <c r="H12" s="225"/>
      <c r="I12" s="225"/>
      <c r="J12" s="225"/>
      <c r="K12" s="225"/>
      <c r="L12" s="225"/>
      <c r="M12" s="225"/>
      <c r="N12" s="225"/>
      <c r="AU12" s="25"/>
    </row>
    <row r="13" spans="1:47" ht="14.25" thickTop="1" thickBot="1" x14ac:dyDescent="0.25">
      <c r="A13" s="25"/>
      <c r="C13" s="31"/>
      <c r="D13" s="32"/>
      <c r="E13" s="32"/>
      <c r="F13" s="32"/>
      <c r="G13" s="32"/>
      <c r="H13" s="32"/>
      <c r="I13" s="32"/>
      <c r="J13" s="32"/>
      <c r="K13" s="232"/>
      <c r="L13" s="232"/>
      <c r="M13" s="232"/>
      <c r="N13" s="233"/>
      <c r="AU13" s="25"/>
    </row>
    <row r="14" spans="1:47" ht="14.25" thickTop="1" thickBot="1" x14ac:dyDescent="0.25">
      <c r="A14" s="25"/>
      <c r="C14" s="242" t="s">
        <v>36</v>
      </c>
      <c r="D14" s="243"/>
      <c r="E14" s="243"/>
      <c r="F14" s="243"/>
      <c r="G14" s="243"/>
      <c r="H14" s="243"/>
      <c r="I14" s="243"/>
      <c r="J14" s="244"/>
      <c r="K14" s="230">
        <v>7.5900000000000004E-3</v>
      </c>
      <c r="L14" s="230"/>
      <c r="M14" s="230"/>
      <c r="N14" s="231"/>
      <c r="AU14" s="25"/>
    </row>
    <row r="15" spans="1:47" ht="13.5" thickTop="1" x14ac:dyDescent="0.2">
      <c r="A15" s="25"/>
      <c r="AU15" s="25"/>
    </row>
    <row r="16" spans="1:47" x14ac:dyDescent="0.2">
      <c r="A16" s="25"/>
      <c r="AU16" s="25"/>
    </row>
    <row r="17" spans="1:47" x14ac:dyDescent="0.2">
      <c r="A17" s="25"/>
      <c r="AU17" s="25"/>
    </row>
    <row r="18" spans="1:47" ht="13.5" thickBot="1" x14ac:dyDescent="0.25">
      <c r="A18" s="25"/>
      <c r="AU18" s="25"/>
    </row>
    <row r="19" spans="1:47" ht="13.5" thickTop="1" x14ac:dyDescent="0.2">
      <c r="A19" s="25"/>
      <c r="B19" s="237" t="s">
        <v>43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9"/>
      <c r="V19" s="234" t="s">
        <v>42</v>
      </c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6"/>
      <c r="AU19" s="25"/>
    </row>
    <row r="20" spans="1:47" x14ac:dyDescent="0.2">
      <c r="A20" s="25"/>
      <c r="B20" s="247" t="s">
        <v>26</v>
      </c>
      <c r="C20" s="248"/>
      <c r="D20" s="248"/>
      <c r="E20" s="248"/>
      <c r="F20" s="248"/>
      <c r="G20" s="248"/>
      <c r="H20" s="248"/>
      <c r="I20" s="248"/>
      <c r="J20" s="248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1"/>
      <c r="V20" s="226" t="s">
        <v>22</v>
      </c>
      <c r="W20" s="227"/>
      <c r="X20" s="227"/>
      <c r="Y20" s="227"/>
      <c r="Z20" s="227"/>
      <c r="AA20" s="227"/>
      <c r="AB20" s="227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9"/>
      <c r="AU20" s="25"/>
    </row>
    <row r="21" spans="1:47" x14ac:dyDescent="0.2">
      <c r="A21" s="25"/>
      <c r="B21" s="223" t="s">
        <v>21</v>
      </c>
      <c r="C21" s="224"/>
      <c r="D21" s="224"/>
      <c r="E21" s="224"/>
      <c r="F21" s="224"/>
      <c r="G21" s="224"/>
      <c r="H21" s="224"/>
      <c r="I21" s="224"/>
      <c r="J21" s="224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7"/>
      <c r="V21" s="226" t="s">
        <v>21</v>
      </c>
      <c r="W21" s="227"/>
      <c r="X21" s="227"/>
      <c r="Y21" s="227"/>
      <c r="Z21" s="227"/>
      <c r="AA21" s="227"/>
      <c r="AB21" s="227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9"/>
      <c r="AU21" s="25"/>
    </row>
    <row r="22" spans="1:47" x14ac:dyDescent="0.2">
      <c r="A22" s="25"/>
      <c r="B22" s="28"/>
      <c r="C22" s="24"/>
      <c r="D22" s="24"/>
      <c r="E22" s="24"/>
      <c r="F22" s="24"/>
      <c r="G22" s="24"/>
      <c r="H22" s="24"/>
      <c r="I22" s="24"/>
      <c r="J22" s="24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9"/>
      <c r="V22" s="28"/>
      <c r="W22" s="24"/>
      <c r="X22" s="24"/>
      <c r="Y22" s="24"/>
      <c r="Z22" s="24"/>
      <c r="AA22" s="24"/>
      <c r="AB22" s="24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29"/>
      <c r="AU22" s="25"/>
    </row>
    <row r="23" spans="1:47" x14ac:dyDescent="0.2">
      <c r="A23" s="25"/>
      <c r="B23" s="223" t="s">
        <v>25</v>
      </c>
      <c r="C23" s="224"/>
      <c r="D23" s="224"/>
      <c r="E23" s="224"/>
      <c r="F23" s="224"/>
      <c r="G23" s="224"/>
      <c r="H23" s="224"/>
      <c r="I23" s="224"/>
      <c r="J23" s="224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7"/>
      <c r="V23" s="218" t="s">
        <v>27</v>
      </c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20"/>
      <c r="AU23" s="25"/>
    </row>
    <row r="24" spans="1:47" x14ac:dyDescent="0.2">
      <c r="A24" s="25"/>
      <c r="B24" s="223" t="s">
        <v>23</v>
      </c>
      <c r="C24" s="224"/>
      <c r="D24" s="224"/>
      <c r="E24" s="224"/>
      <c r="F24" s="224"/>
      <c r="G24" s="224"/>
      <c r="H24" s="224"/>
      <c r="I24" s="224"/>
      <c r="J24" s="224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2"/>
      <c r="V24" s="223" t="s">
        <v>6</v>
      </c>
      <c r="W24" s="224"/>
      <c r="X24" s="224"/>
      <c r="Y24" s="224"/>
      <c r="Z24" s="224"/>
      <c r="AA24" s="224"/>
      <c r="AB24" s="224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7"/>
      <c r="AU24" s="25"/>
    </row>
    <row r="25" spans="1:47" x14ac:dyDescent="0.2">
      <c r="A25" s="25"/>
      <c r="B25" s="33"/>
      <c r="C25" s="34"/>
      <c r="D25" s="34"/>
      <c r="E25" s="34"/>
      <c r="F25" s="34"/>
      <c r="G25" s="34"/>
      <c r="H25" s="34"/>
      <c r="I25" s="34"/>
      <c r="J25" s="34"/>
      <c r="K25" s="5"/>
      <c r="L25" s="5"/>
      <c r="M25" s="5"/>
      <c r="N25" s="5"/>
      <c r="O25" s="5"/>
      <c r="P25" s="5"/>
      <c r="Q25" s="5"/>
      <c r="R25" s="5"/>
      <c r="S25" s="5"/>
      <c r="T25" s="5"/>
      <c r="U25" s="30"/>
      <c r="V25" s="223" t="s">
        <v>21</v>
      </c>
      <c r="W25" s="224"/>
      <c r="X25" s="224"/>
      <c r="Y25" s="224"/>
      <c r="Z25" s="224"/>
      <c r="AA25" s="224"/>
      <c r="AB25" s="224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7"/>
      <c r="AU25" s="25"/>
    </row>
    <row r="26" spans="1:47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</sheetData>
  <mergeCells count="71">
    <mergeCell ref="C3:G3"/>
    <mergeCell ref="C5:N5"/>
    <mergeCell ref="H4:K4"/>
    <mergeCell ref="W2:AG2"/>
    <mergeCell ref="AE6:AP6"/>
    <mergeCell ref="AE5:AP5"/>
    <mergeCell ref="O2:V2"/>
    <mergeCell ref="AH2:AT2"/>
    <mergeCell ref="W3:AI3"/>
    <mergeCell ref="C4:G4"/>
    <mergeCell ref="O3:R3"/>
    <mergeCell ref="S3:V3"/>
    <mergeCell ref="S4:V4"/>
    <mergeCell ref="O4:R4"/>
    <mergeCell ref="AJ3:AL3"/>
    <mergeCell ref="C6:F6"/>
    <mergeCell ref="S5:V5"/>
    <mergeCell ref="S6:V6"/>
    <mergeCell ref="S7:V7"/>
    <mergeCell ref="P10:AT10"/>
    <mergeCell ref="O7:R7"/>
    <mergeCell ref="W6:AD6"/>
    <mergeCell ref="W5:AD5"/>
    <mergeCell ref="O5:R5"/>
    <mergeCell ref="O6:R6"/>
    <mergeCell ref="P9:AT9"/>
    <mergeCell ref="B20:J20"/>
    <mergeCell ref="G6:J6"/>
    <mergeCell ref="K6:N6"/>
    <mergeCell ref="C12:F12"/>
    <mergeCell ref="C2:G2"/>
    <mergeCell ref="H2:K2"/>
    <mergeCell ref="C7:F7"/>
    <mergeCell ref="K8:N8"/>
    <mergeCell ref="K12:N12"/>
    <mergeCell ref="K10:N10"/>
    <mergeCell ref="G10:J10"/>
    <mergeCell ref="G9:J9"/>
    <mergeCell ref="C8:F8"/>
    <mergeCell ref="C10:F10"/>
    <mergeCell ref="H3:K3"/>
    <mergeCell ref="K9:N9"/>
    <mergeCell ref="G11:J11"/>
    <mergeCell ref="K11:N11"/>
    <mergeCell ref="C9:F9"/>
    <mergeCell ref="G7:J7"/>
    <mergeCell ref="G8:J8"/>
    <mergeCell ref="K7:N7"/>
    <mergeCell ref="C11:F11"/>
    <mergeCell ref="B21:J21"/>
    <mergeCell ref="G12:J12"/>
    <mergeCell ref="V21:AB21"/>
    <mergeCell ref="K21:U21"/>
    <mergeCell ref="AC24:AO24"/>
    <mergeCell ref="B23:J23"/>
    <mergeCell ref="B24:J24"/>
    <mergeCell ref="AC21:AO21"/>
    <mergeCell ref="AC20:AO20"/>
    <mergeCell ref="K14:N14"/>
    <mergeCell ref="K13:N13"/>
    <mergeCell ref="V19:AO19"/>
    <mergeCell ref="V20:AB20"/>
    <mergeCell ref="B19:U19"/>
    <mergeCell ref="K20:U20"/>
    <mergeCell ref="C14:J14"/>
    <mergeCell ref="AC25:AO25"/>
    <mergeCell ref="V23:AO23"/>
    <mergeCell ref="K23:U23"/>
    <mergeCell ref="K24:U24"/>
    <mergeCell ref="V24:AB24"/>
    <mergeCell ref="V25:AB25"/>
  </mergeCells>
  <phoneticPr fontId="12" type="noConversion"/>
  <conditionalFormatting sqref="G7:N12">
    <cfRule type="cellIs" dxfId="31" priority="1" stopIfTrue="1" operator="lessThan">
      <formula>0</formula>
    </cfRule>
  </conditionalFormatting>
  <dataValidations count="3">
    <dataValidation type="decimal" showInputMessage="1" showErrorMessage="1" error="LÜTFEN RAKAMSAL DEĞER GİRİNİZ !" promptTitle="ÖNEMLİ" prompt="BORDRO İKİNCİ ÖĞRETİM İÇİN DÜZENLENİYORSA 2.ÖĞRETİM GÖSTERGESİ GİRİLECEK,(3,2)  GÜNDÜZ İÇİN 1(BİR) GİRİLECEK BOŞ BIRAKILIRSA HESAPLAMA YAPMAZ." sqref="AJ3:AL3">
      <formula1>0.0000001</formula1>
      <formula2>99999999999999900000</formula2>
    </dataValidation>
    <dataValidation type="list" allowBlank="1" showInputMessage="1" showErrorMessage="1" sqref="H4:K4">
      <formula1>"OCAK,ŞUBAT,MART,NİSAN,MAYIS,HAZİRAN,TEMMUZ,AĞUSTOS,EYLÜL,EKİM,KASIM,ARALIK"</formula1>
    </dataValidation>
    <dataValidation type="whole" errorStyle="warning" operator="greaterThan" allowBlank="1" showInputMessage="1" showErrorMessage="1" errorTitle="DİKKAT" error="GİRİLEN VERİ (-) EKSİ OLAMAZ !" sqref="G7:N12">
      <formula1>0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indexed="24"/>
    <pageSetUpPr fitToPage="1"/>
  </sheetPr>
  <dimension ref="A1:AQ37"/>
  <sheetViews>
    <sheetView showGridLines="0" view="pageLayout" zoomScaleNormal="85" workbookViewId="0">
      <selection activeCell="AN9" sqref="AN9:AQ10"/>
    </sheetView>
  </sheetViews>
  <sheetFormatPr defaultColWidth="6.85546875" defaultRowHeight="12.75" x14ac:dyDescent="0.2"/>
  <cols>
    <col min="1" max="1" width="2.7109375" style="3" customWidth="1"/>
    <col min="2" max="2" width="20" style="3" customWidth="1"/>
    <col min="3" max="3" width="5.85546875" style="6" customWidth="1"/>
    <col min="4" max="4" width="4.85546875" style="3" customWidth="1"/>
    <col min="5" max="35" width="2.42578125" style="3" customWidth="1"/>
    <col min="36" max="36" width="2.42578125" style="3" hidden="1" customWidth="1"/>
    <col min="37" max="37" width="6.5703125" style="3" customWidth="1"/>
    <col min="38" max="38" width="5.42578125" style="3" customWidth="1"/>
    <col min="39" max="39" width="8" style="3" customWidth="1"/>
    <col min="40" max="40" width="2" style="3" customWidth="1"/>
    <col min="41" max="41" width="2.7109375" style="13" customWidth="1"/>
    <col min="42" max="43" width="2" style="3" customWidth="1"/>
    <col min="44" max="16384" width="6.85546875" style="3"/>
  </cols>
  <sheetData>
    <row r="1" spans="1:43" ht="15" customHeight="1" x14ac:dyDescent="0.2"/>
    <row r="2" spans="1:43" x14ac:dyDescent="0.2">
      <c r="A2" s="7"/>
      <c r="B2" s="7"/>
      <c r="C2" s="7"/>
      <c r="D2" s="7"/>
      <c r="E2" s="340" t="s">
        <v>53</v>
      </c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7"/>
      <c r="AL2" s="7"/>
      <c r="AM2" s="7"/>
      <c r="AN2" s="7"/>
    </row>
    <row r="3" spans="1:43" ht="40.5" customHeight="1" thickBot="1" x14ac:dyDescent="0.25">
      <c r="A3" s="4"/>
      <c r="B3" s="4"/>
      <c r="C3" s="10"/>
      <c r="D3" s="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4"/>
      <c r="AL3" s="4"/>
      <c r="AM3" s="74"/>
      <c r="AN3" s="4"/>
    </row>
    <row r="4" spans="1:43" ht="24" customHeight="1" x14ac:dyDescent="0.2">
      <c r="A4" s="14"/>
      <c r="B4" s="14"/>
      <c r="C4" s="348"/>
      <c r="D4" s="348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23"/>
      <c r="AL4" s="23"/>
      <c r="AM4" s="315" t="str">
        <f>Değişken!$C$4</f>
        <v>Ait Olduğu Ay</v>
      </c>
      <c r="AN4" s="316"/>
      <c r="AO4" s="316"/>
      <c r="AP4" s="290"/>
      <c r="AQ4" s="291"/>
    </row>
    <row r="5" spans="1:43" ht="15.75" customHeight="1" thickBot="1" x14ac:dyDescent="0.35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14"/>
      <c r="AL5" s="23"/>
      <c r="AM5" s="87" t="str">
        <f>Değişken!$C$3</f>
        <v>Bütçe Yılı</v>
      </c>
      <c r="AN5" s="88">
        <v>2</v>
      </c>
      <c r="AO5" s="88" t="str">
        <f>MID(Değişken!$H$3,2,1)</f>
        <v>0</v>
      </c>
      <c r="AP5" s="88" t="str">
        <f>MID(Değişken!$H$3,3,1)</f>
        <v>2</v>
      </c>
      <c r="AQ5" s="97" t="str">
        <f>MID(Değişken!$H$3,4,1)</f>
        <v>2</v>
      </c>
    </row>
    <row r="6" spans="1:43" s="17" customFormat="1" ht="13.5" customHeight="1" x14ac:dyDescent="0.2">
      <c r="A6" s="343"/>
      <c r="B6" s="337" t="s">
        <v>0</v>
      </c>
      <c r="C6" s="337"/>
      <c r="D6" s="337"/>
      <c r="E6" s="349" t="s">
        <v>1</v>
      </c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292" t="s">
        <v>51</v>
      </c>
      <c r="AL6" s="292" t="s">
        <v>48</v>
      </c>
      <c r="AM6" s="295" t="s">
        <v>49</v>
      </c>
      <c r="AN6" s="296" t="s">
        <v>52</v>
      </c>
      <c r="AO6" s="297"/>
      <c r="AP6" s="297"/>
      <c r="AQ6" s="298"/>
    </row>
    <row r="7" spans="1:43" s="17" customFormat="1" ht="13.5" customHeight="1" x14ac:dyDescent="0.2">
      <c r="A7" s="344"/>
      <c r="B7" s="317" t="s">
        <v>6</v>
      </c>
      <c r="C7" s="319" t="s">
        <v>46</v>
      </c>
      <c r="D7" s="317" t="s">
        <v>47</v>
      </c>
      <c r="E7" s="307">
        <v>1</v>
      </c>
      <c r="F7" s="307">
        <v>2</v>
      </c>
      <c r="G7" s="307">
        <v>3</v>
      </c>
      <c r="H7" s="307">
        <v>4</v>
      </c>
      <c r="I7" s="307">
        <v>5</v>
      </c>
      <c r="J7" s="307">
        <v>6</v>
      </c>
      <c r="K7" s="307">
        <v>7</v>
      </c>
      <c r="L7" s="307">
        <v>8</v>
      </c>
      <c r="M7" s="307">
        <v>9</v>
      </c>
      <c r="N7" s="307">
        <v>10</v>
      </c>
      <c r="O7" s="307">
        <v>11</v>
      </c>
      <c r="P7" s="307">
        <v>12</v>
      </c>
      <c r="Q7" s="307">
        <v>13</v>
      </c>
      <c r="R7" s="307">
        <v>14</v>
      </c>
      <c r="S7" s="307">
        <v>15</v>
      </c>
      <c r="T7" s="307">
        <v>16</v>
      </c>
      <c r="U7" s="307">
        <v>17</v>
      </c>
      <c r="V7" s="307">
        <v>18</v>
      </c>
      <c r="W7" s="307">
        <v>19</v>
      </c>
      <c r="X7" s="307">
        <v>20</v>
      </c>
      <c r="Y7" s="307">
        <v>21</v>
      </c>
      <c r="Z7" s="307">
        <v>22</v>
      </c>
      <c r="AA7" s="307">
        <v>23</v>
      </c>
      <c r="AB7" s="307">
        <v>24</v>
      </c>
      <c r="AC7" s="307">
        <v>25</v>
      </c>
      <c r="AD7" s="307">
        <v>26</v>
      </c>
      <c r="AE7" s="307">
        <v>27</v>
      </c>
      <c r="AF7" s="307">
        <v>28</v>
      </c>
      <c r="AG7" s="307">
        <v>29</v>
      </c>
      <c r="AH7" s="307">
        <v>30</v>
      </c>
      <c r="AI7" s="307">
        <v>31</v>
      </c>
      <c r="AJ7" s="309">
        <v>31</v>
      </c>
      <c r="AK7" s="338"/>
      <c r="AL7" s="293"/>
      <c r="AM7" s="293"/>
      <c r="AN7" s="299"/>
      <c r="AO7" s="300"/>
      <c r="AP7" s="300"/>
      <c r="AQ7" s="301"/>
    </row>
    <row r="8" spans="1:43" s="17" customFormat="1" ht="13.5" customHeight="1" thickBot="1" x14ac:dyDescent="0.25">
      <c r="A8" s="345"/>
      <c r="B8" s="318"/>
      <c r="C8" s="294"/>
      <c r="D8" s="31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10"/>
      <c r="AK8" s="339"/>
      <c r="AL8" s="294"/>
      <c r="AM8" s="294"/>
      <c r="AN8" s="302"/>
      <c r="AO8" s="303"/>
      <c r="AP8" s="303"/>
      <c r="AQ8" s="304"/>
    </row>
    <row r="9" spans="1:43" ht="14.25" customHeight="1" x14ac:dyDescent="0.2">
      <c r="A9" s="295"/>
      <c r="B9" s="346" t="str">
        <f>IF(Personel!B3="","",Personel!B3)</f>
        <v/>
      </c>
      <c r="C9" s="320" t="str">
        <f>IF(Personel!C3="","",Personel!C3)</f>
        <v/>
      </c>
      <c r="D9" s="8" t="s">
        <v>3</v>
      </c>
      <c r="E9" s="125"/>
      <c r="F9" s="126"/>
      <c r="G9" s="126"/>
      <c r="H9" s="126"/>
      <c r="I9" s="126"/>
      <c r="J9" s="126"/>
      <c r="K9" s="125"/>
      <c r="L9" s="125"/>
      <c r="M9" s="126"/>
      <c r="N9" s="126"/>
      <c r="O9" s="126"/>
      <c r="P9" s="126"/>
      <c r="Q9" s="126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03"/>
      <c r="AK9" s="89">
        <f>SUM(E9:AJ9)</f>
        <v>0</v>
      </c>
      <c r="AL9" s="350" t="str">
        <f>IF(B9="","",ROUND((VLOOKUP(C9,Değişken!$O$3:$V$7,5,0))*Değişken!$H$2*Değişken!$AJ$3,2))</f>
        <v/>
      </c>
      <c r="AM9" s="93" t="str">
        <f>IF(B9="","",ROUND(AL9*AK9,2))</f>
        <v/>
      </c>
      <c r="AN9" s="323" t="str">
        <f>IF(B9="","",SUM(AM9,AM10))</f>
        <v/>
      </c>
      <c r="AO9" s="324"/>
      <c r="AP9" s="324"/>
      <c r="AQ9" s="325"/>
    </row>
    <row r="10" spans="1:43" ht="14.25" customHeight="1" x14ac:dyDescent="0.2">
      <c r="A10" s="333"/>
      <c r="B10" s="332"/>
      <c r="C10" s="321"/>
      <c r="D10" s="9" t="s">
        <v>4</v>
      </c>
      <c r="E10" s="127"/>
      <c r="F10" s="128"/>
      <c r="G10" s="128"/>
      <c r="H10" s="128"/>
      <c r="I10" s="128"/>
      <c r="J10" s="128"/>
      <c r="K10" s="127"/>
      <c r="L10" s="127"/>
      <c r="M10" s="128"/>
      <c r="N10" s="128"/>
      <c r="O10" s="128"/>
      <c r="P10" s="128"/>
      <c r="Q10" s="128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04"/>
      <c r="AK10" s="90">
        <f>SUM(E10:AJ10)</f>
        <v>0</v>
      </c>
      <c r="AL10" s="330"/>
      <c r="AM10" s="94" t="str">
        <f>IF(B9="","",ROUND(AL9*AK10,2))</f>
        <v/>
      </c>
      <c r="AN10" s="326"/>
      <c r="AO10" s="327"/>
      <c r="AP10" s="327"/>
      <c r="AQ10" s="328"/>
    </row>
    <row r="11" spans="1:43" ht="14.25" customHeight="1" x14ac:dyDescent="0.2">
      <c r="A11" s="292"/>
      <c r="B11" s="331" t="str">
        <f>IF(Personel!B4="","",Personel!B4)</f>
        <v/>
      </c>
      <c r="C11" s="322" t="str">
        <f>IF(Personel!C4="","",Personel!C4)</f>
        <v/>
      </c>
      <c r="D11" s="95" t="s">
        <v>3</v>
      </c>
      <c r="E11" s="129"/>
      <c r="F11" s="130"/>
      <c r="G11" s="130"/>
      <c r="H11" s="130"/>
      <c r="I11" s="130"/>
      <c r="J11" s="130"/>
      <c r="K11" s="129"/>
      <c r="L11" s="129"/>
      <c r="M11" s="130"/>
      <c r="N11" s="130"/>
      <c r="O11" s="130"/>
      <c r="P11" s="130"/>
      <c r="Q11" s="130"/>
      <c r="R11" s="129"/>
      <c r="S11" s="129"/>
      <c r="T11" s="130"/>
      <c r="U11" s="130"/>
      <c r="V11" s="130"/>
      <c r="W11" s="129"/>
      <c r="X11" s="130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05"/>
      <c r="AK11" s="91">
        <f t="shared" ref="AK11:AK26" si="0">SUM(E11:AJ11)</f>
        <v>0</v>
      </c>
      <c r="AL11" s="329" t="str">
        <f>IF(B11="","",ROUND((VLOOKUP(C11,Değişken!$O$3:$V$7,5,0))*Değişken!$H$2*Değişken!$AJ$3,2))</f>
        <v/>
      </c>
      <c r="AM11" s="96" t="str">
        <f>IF(B11="","",ROUND(AL11*AK11,2))</f>
        <v/>
      </c>
      <c r="AN11" s="334" t="str">
        <f>IF(B11="","",SUM(AM11,AM12))</f>
        <v/>
      </c>
      <c r="AO11" s="335"/>
      <c r="AP11" s="335"/>
      <c r="AQ11" s="336"/>
    </row>
    <row r="12" spans="1:43" ht="14.25" customHeight="1" x14ac:dyDescent="0.2">
      <c r="A12" s="333"/>
      <c r="B12" s="332"/>
      <c r="C12" s="321"/>
      <c r="D12" s="9" t="s">
        <v>4</v>
      </c>
      <c r="E12" s="131"/>
      <c r="F12" s="132"/>
      <c r="G12" s="132"/>
      <c r="H12" s="132"/>
      <c r="I12" s="132"/>
      <c r="J12" s="132"/>
      <c r="K12" s="131"/>
      <c r="L12" s="131"/>
      <c r="M12" s="132"/>
      <c r="N12" s="132"/>
      <c r="O12" s="132"/>
      <c r="P12" s="132"/>
      <c r="Q12" s="132"/>
      <c r="R12" s="131"/>
      <c r="S12" s="131"/>
      <c r="T12" s="132"/>
      <c r="U12" s="132"/>
      <c r="V12" s="132"/>
      <c r="W12" s="131"/>
      <c r="X12" s="132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06"/>
      <c r="AK12" s="90">
        <f t="shared" si="0"/>
        <v>0</v>
      </c>
      <c r="AL12" s="330"/>
      <c r="AM12" s="94" t="str">
        <f>IF(B11="","",ROUND(AL11*AK12,2))</f>
        <v/>
      </c>
      <c r="AN12" s="326"/>
      <c r="AO12" s="327"/>
      <c r="AP12" s="327"/>
      <c r="AQ12" s="328"/>
    </row>
    <row r="13" spans="1:43" ht="14.25" customHeight="1" x14ac:dyDescent="0.2">
      <c r="A13" s="292"/>
      <c r="B13" s="331" t="str">
        <f>IF(Personel!B5="","",Personel!B5)</f>
        <v/>
      </c>
      <c r="C13" s="322" t="str">
        <f>IF(Personel!C5="","",Personel!C5)</f>
        <v/>
      </c>
      <c r="D13" s="95" t="s">
        <v>3</v>
      </c>
      <c r="E13" s="129"/>
      <c r="F13" s="130"/>
      <c r="G13" s="130"/>
      <c r="H13" s="130"/>
      <c r="I13" s="130"/>
      <c r="J13" s="130"/>
      <c r="K13" s="129"/>
      <c r="L13" s="129"/>
      <c r="M13" s="130"/>
      <c r="N13" s="130"/>
      <c r="O13" s="130"/>
      <c r="P13" s="130"/>
      <c r="Q13" s="130"/>
      <c r="R13" s="129"/>
      <c r="S13" s="129"/>
      <c r="T13" s="130"/>
      <c r="U13" s="130"/>
      <c r="V13" s="130"/>
      <c r="W13" s="129"/>
      <c r="X13" s="130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05"/>
      <c r="AK13" s="91">
        <f>SUM(E13:AJ13)</f>
        <v>0</v>
      </c>
      <c r="AL13" s="329" t="str">
        <f>IF(B13="","",ROUND((VLOOKUP(C13,Değişken!$O$3:$V$7,5,0))*Değişken!$H$2*Değişken!$AJ$3,2))</f>
        <v/>
      </c>
      <c r="AM13" s="96" t="str">
        <f>IF(B13="","",ROUND(AL13*AK13,2))</f>
        <v/>
      </c>
      <c r="AN13" s="334" t="str">
        <f>IF(B13="","",SUM(AM13,AM14))</f>
        <v/>
      </c>
      <c r="AO13" s="335"/>
      <c r="AP13" s="335"/>
      <c r="AQ13" s="336"/>
    </row>
    <row r="14" spans="1:43" ht="14.25" customHeight="1" x14ac:dyDescent="0.2">
      <c r="A14" s="333"/>
      <c r="B14" s="332"/>
      <c r="C14" s="321"/>
      <c r="D14" s="9" t="s">
        <v>4</v>
      </c>
      <c r="E14" s="131"/>
      <c r="F14" s="132"/>
      <c r="G14" s="132"/>
      <c r="H14" s="132"/>
      <c r="I14" s="132"/>
      <c r="J14" s="132"/>
      <c r="K14" s="131"/>
      <c r="L14" s="131"/>
      <c r="M14" s="132"/>
      <c r="N14" s="132"/>
      <c r="O14" s="132"/>
      <c r="P14" s="132"/>
      <c r="Q14" s="132"/>
      <c r="R14" s="131"/>
      <c r="S14" s="131"/>
      <c r="T14" s="132"/>
      <c r="U14" s="132"/>
      <c r="V14" s="132"/>
      <c r="W14" s="131"/>
      <c r="X14" s="132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06"/>
      <c r="AK14" s="90">
        <f>SUM(E14:AJ14)</f>
        <v>0</v>
      </c>
      <c r="AL14" s="330"/>
      <c r="AM14" s="94" t="str">
        <f>IF(B13="","",ROUND(AL13*AK14,2))</f>
        <v/>
      </c>
      <c r="AN14" s="326"/>
      <c r="AO14" s="327"/>
      <c r="AP14" s="327"/>
      <c r="AQ14" s="328"/>
    </row>
    <row r="15" spans="1:43" ht="14.25" customHeight="1" x14ac:dyDescent="0.2">
      <c r="A15" s="292"/>
      <c r="B15" s="331"/>
      <c r="C15" s="322" t="str">
        <f>IF(Personel!C6="","",Personel!C6)</f>
        <v/>
      </c>
      <c r="D15" s="95" t="s">
        <v>3</v>
      </c>
      <c r="E15" s="129"/>
      <c r="F15" s="130"/>
      <c r="G15" s="130"/>
      <c r="H15" s="130"/>
      <c r="I15" s="130"/>
      <c r="J15" s="130"/>
      <c r="K15" s="129"/>
      <c r="L15" s="129"/>
      <c r="M15" s="130"/>
      <c r="N15" s="130"/>
      <c r="O15" s="130"/>
      <c r="P15" s="130"/>
      <c r="Q15" s="130"/>
      <c r="R15" s="129"/>
      <c r="S15" s="129"/>
      <c r="T15" s="130"/>
      <c r="U15" s="130"/>
      <c r="V15" s="130"/>
      <c r="W15" s="129"/>
      <c r="X15" s="130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05"/>
      <c r="AK15" s="91">
        <f t="shared" si="0"/>
        <v>0</v>
      </c>
      <c r="AL15" s="329" t="str">
        <f>IF(B15="","",ROUND((VLOOKUP(C15,Değişken!$O$3:$V$7,5,0))*Değişken!$H$2*Değişken!$AJ$3,2))</f>
        <v/>
      </c>
      <c r="AM15" s="96" t="str">
        <f>IF(B15="","",ROUND(AL15*AK15,2))</f>
        <v/>
      </c>
      <c r="AN15" s="334" t="str">
        <f>IF(B15="","",SUM(AM15,AM16))</f>
        <v/>
      </c>
      <c r="AO15" s="335"/>
      <c r="AP15" s="335"/>
      <c r="AQ15" s="336"/>
    </row>
    <row r="16" spans="1:43" ht="14.25" customHeight="1" x14ac:dyDescent="0.2">
      <c r="A16" s="333"/>
      <c r="B16" s="332"/>
      <c r="C16" s="321"/>
      <c r="D16" s="9" t="s">
        <v>4</v>
      </c>
      <c r="E16" s="131"/>
      <c r="F16" s="132"/>
      <c r="G16" s="132"/>
      <c r="H16" s="132"/>
      <c r="I16" s="132"/>
      <c r="J16" s="132"/>
      <c r="K16" s="131"/>
      <c r="L16" s="131"/>
      <c r="M16" s="132"/>
      <c r="N16" s="132"/>
      <c r="O16" s="132"/>
      <c r="P16" s="132"/>
      <c r="Q16" s="132"/>
      <c r="R16" s="131"/>
      <c r="S16" s="131"/>
      <c r="T16" s="132"/>
      <c r="U16" s="132"/>
      <c r="V16" s="132"/>
      <c r="W16" s="131"/>
      <c r="X16" s="132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06"/>
      <c r="AK16" s="90">
        <f t="shared" si="0"/>
        <v>0</v>
      </c>
      <c r="AL16" s="330"/>
      <c r="AM16" s="94" t="str">
        <f>IF(B15="","",ROUND(AL15*AK16,2))</f>
        <v/>
      </c>
      <c r="AN16" s="326"/>
      <c r="AO16" s="327"/>
      <c r="AP16" s="327"/>
      <c r="AQ16" s="328"/>
    </row>
    <row r="17" spans="1:43" ht="14.25" customHeight="1" x14ac:dyDescent="0.2">
      <c r="A17" s="292" t="str">
        <f>Personel!A7</f>
        <v/>
      </c>
      <c r="B17" s="331"/>
      <c r="C17" s="322" t="str">
        <f>IF(Personel!C7="","",Personel!C7)</f>
        <v/>
      </c>
      <c r="D17" s="95" t="s">
        <v>3</v>
      </c>
      <c r="E17" s="129"/>
      <c r="F17" s="130"/>
      <c r="G17" s="130"/>
      <c r="H17" s="130"/>
      <c r="I17" s="130"/>
      <c r="J17" s="130"/>
      <c r="K17" s="129"/>
      <c r="L17" s="129"/>
      <c r="M17" s="130"/>
      <c r="N17" s="130"/>
      <c r="O17" s="130"/>
      <c r="P17" s="130"/>
      <c r="Q17" s="130"/>
      <c r="R17" s="129"/>
      <c r="S17" s="129"/>
      <c r="T17" s="130"/>
      <c r="U17" s="130"/>
      <c r="V17" s="130"/>
      <c r="W17" s="129"/>
      <c r="X17" s="130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05"/>
      <c r="AK17" s="91">
        <f t="shared" si="0"/>
        <v>0</v>
      </c>
      <c r="AL17" s="329" t="str">
        <f>IF(B17="","",ROUND((VLOOKUP(C17,Değişken!$O$3:$V$7,5,0))*Değişken!$H$2*Değişken!$AJ$3,2))</f>
        <v/>
      </c>
      <c r="AM17" s="96" t="str">
        <f>IF(B17="","",ROUND(AL17*AK17,2))</f>
        <v/>
      </c>
      <c r="AN17" s="334" t="str">
        <f>IF(B17="","",SUM(AM17,AM18))</f>
        <v/>
      </c>
      <c r="AO17" s="335"/>
      <c r="AP17" s="335"/>
      <c r="AQ17" s="336"/>
    </row>
    <row r="18" spans="1:43" ht="14.25" customHeight="1" x14ac:dyDescent="0.2">
      <c r="A18" s="333"/>
      <c r="B18" s="332"/>
      <c r="C18" s="321"/>
      <c r="D18" s="9" t="s">
        <v>4</v>
      </c>
      <c r="E18" s="131"/>
      <c r="F18" s="132"/>
      <c r="G18" s="132"/>
      <c r="H18" s="132"/>
      <c r="I18" s="132"/>
      <c r="J18" s="132"/>
      <c r="K18" s="131"/>
      <c r="L18" s="131"/>
      <c r="M18" s="132"/>
      <c r="N18" s="132"/>
      <c r="O18" s="132"/>
      <c r="P18" s="132"/>
      <c r="Q18" s="132"/>
      <c r="R18" s="131"/>
      <c r="S18" s="131"/>
      <c r="T18" s="132"/>
      <c r="U18" s="132"/>
      <c r="V18" s="132"/>
      <c r="W18" s="131"/>
      <c r="X18" s="132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06"/>
      <c r="AK18" s="90">
        <f t="shared" si="0"/>
        <v>0</v>
      </c>
      <c r="AL18" s="330"/>
      <c r="AM18" s="94" t="str">
        <f>IF(B17="","",ROUND(AL17*AK18,2))</f>
        <v/>
      </c>
      <c r="AN18" s="326"/>
      <c r="AO18" s="327"/>
      <c r="AP18" s="327"/>
      <c r="AQ18" s="328"/>
    </row>
    <row r="19" spans="1:43" ht="14.25" customHeight="1" x14ac:dyDescent="0.2">
      <c r="A19" s="292" t="str">
        <f>Personel!A8</f>
        <v/>
      </c>
      <c r="B19" s="331"/>
      <c r="C19" s="322" t="str">
        <f>IF(Personel!C8="","",Personel!C8)</f>
        <v/>
      </c>
      <c r="D19" s="95" t="s">
        <v>3</v>
      </c>
      <c r="E19" s="129"/>
      <c r="F19" s="130"/>
      <c r="G19" s="130"/>
      <c r="H19" s="130"/>
      <c r="I19" s="130"/>
      <c r="J19" s="130"/>
      <c r="K19" s="129"/>
      <c r="L19" s="129"/>
      <c r="M19" s="130"/>
      <c r="N19" s="130"/>
      <c r="O19" s="130"/>
      <c r="P19" s="130"/>
      <c r="Q19" s="130"/>
      <c r="R19" s="129"/>
      <c r="S19" s="129"/>
      <c r="T19" s="130"/>
      <c r="U19" s="130"/>
      <c r="V19" s="130"/>
      <c r="W19" s="129"/>
      <c r="X19" s="130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05"/>
      <c r="AK19" s="91">
        <f t="shared" si="0"/>
        <v>0</v>
      </c>
      <c r="AL19" s="329" t="str">
        <f>IF(B19="","",ROUND((VLOOKUP(C19,Değişken!$O$3:$V$7,5,0))*Değişken!$H$2*Değişken!$AJ$3,2))</f>
        <v/>
      </c>
      <c r="AM19" s="96" t="str">
        <f>IF(B19="","",ROUND(AL19*AK19,2))</f>
        <v/>
      </c>
      <c r="AN19" s="334" t="str">
        <f>IF(B19="","",SUM(AM19,AM20))</f>
        <v/>
      </c>
      <c r="AO19" s="335"/>
      <c r="AP19" s="335"/>
      <c r="AQ19" s="336"/>
    </row>
    <row r="20" spans="1:43" ht="14.25" customHeight="1" x14ac:dyDescent="0.2">
      <c r="A20" s="333"/>
      <c r="B20" s="332"/>
      <c r="C20" s="321"/>
      <c r="D20" s="9" t="s">
        <v>4</v>
      </c>
      <c r="E20" s="131"/>
      <c r="F20" s="132"/>
      <c r="G20" s="132"/>
      <c r="H20" s="132"/>
      <c r="I20" s="132"/>
      <c r="J20" s="132"/>
      <c r="K20" s="131"/>
      <c r="L20" s="131"/>
      <c r="M20" s="132"/>
      <c r="N20" s="132"/>
      <c r="O20" s="132"/>
      <c r="P20" s="132"/>
      <c r="Q20" s="132"/>
      <c r="R20" s="131"/>
      <c r="S20" s="131"/>
      <c r="T20" s="132"/>
      <c r="U20" s="132"/>
      <c r="V20" s="132"/>
      <c r="W20" s="131"/>
      <c r="X20" s="132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06"/>
      <c r="AK20" s="90">
        <f t="shared" si="0"/>
        <v>0</v>
      </c>
      <c r="AL20" s="330"/>
      <c r="AM20" s="94" t="str">
        <f>IF(B19="","",ROUND(AL19*AK20,2))</f>
        <v/>
      </c>
      <c r="AN20" s="326"/>
      <c r="AO20" s="327"/>
      <c r="AP20" s="327"/>
      <c r="AQ20" s="328"/>
    </row>
    <row r="21" spans="1:43" ht="14.25" customHeight="1" x14ac:dyDescent="0.2">
      <c r="A21" s="292" t="str">
        <f>Personel!A9</f>
        <v/>
      </c>
      <c r="B21" s="331" t="str">
        <f>IF(Personel!B9="","",Personel!B9)</f>
        <v/>
      </c>
      <c r="C21" s="322" t="str">
        <f>IF(Personel!C9="","",Personel!C9)</f>
        <v/>
      </c>
      <c r="D21" s="95" t="s">
        <v>3</v>
      </c>
      <c r="E21" s="129"/>
      <c r="F21" s="130"/>
      <c r="G21" s="130"/>
      <c r="H21" s="130"/>
      <c r="I21" s="130"/>
      <c r="J21" s="130"/>
      <c r="K21" s="129"/>
      <c r="L21" s="129"/>
      <c r="M21" s="130"/>
      <c r="N21" s="130"/>
      <c r="O21" s="130"/>
      <c r="P21" s="130"/>
      <c r="Q21" s="130"/>
      <c r="R21" s="129"/>
      <c r="S21" s="129"/>
      <c r="T21" s="130"/>
      <c r="U21" s="130"/>
      <c r="V21" s="130"/>
      <c r="W21" s="129"/>
      <c r="X21" s="130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05"/>
      <c r="AK21" s="92">
        <f t="shared" si="0"/>
        <v>0</v>
      </c>
      <c r="AL21" s="329" t="str">
        <f>IF(B21="","",ROUND((VLOOKUP(C21,Değişken!$O$3:$V$7,5,0))*Değişken!$H$2*Değişken!$AJ$3,2))</f>
        <v/>
      </c>
      <c r="AM21" s="96" t="str">
        <f>IF(B21="","",ROUND(AL21*AK21,2))</f>
        <v/>
      </c>
      <c r="AN21" s="334" t="str">
        <f>IF(B21="","",SUM(AM21,AM22))</f>
        <v/>
      </c>
      <c r="AO21" s="335"/>
      <c r="AP21" s="335"/>
      <c r="AQ21" s="336"/>
    </row>
    <row r="22" spans="1:43" ht="14.25" customHeight="1" x14ac:dyDescent="0.2">
      <c r="A22" s="333"/>
      <c r="B22" s="332"/>
      <c r="C22" s="321"/>
      <c r="D22" s="9" t="s">
        <v>4</v>
      </c>
      <c r="E22" s="131"/>
      <c r="F22" s="132"/>
      <c r="G22" s="132"/>
      <c r="H22" s="132"/>
      <c r="I22" s="132"/>
      <c r="J22" s="132"/>
      <c r="K22" s="131"/>
      <c r="L22" s="131"/>
      <c r="M22" s="132"/>
      <c r="N22" s="132"/>
      <c r="O22" s="132"/>
      <c r="P22" s="132"/>
      <c r="Q22" s="132"/>
      <c r="R22" s="131"/>
      <c r="S22" s="131"/>
      <c r="T22" s="132"/>
      <c r="U22" s="132"/>
      <c r="V22" s="132"/>
      <c r="W22" s="131"/>
      <c r="X22" s="132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06"/>
      <c r="AK22" s="90">
        <f t="shared" si="0"/>
        <v>0</v>
      </c>
      <c r="AL22" s="330"/>
      <c r="AM22" s="94" t="str">
        <f>IF(B21="","",ROUND(AL21*AK22,2))</f>
        <v/>
      </c>
      <c r="AN22" s="326"/>
      <c r="AO22" s="327"/>
      <c r="AP22" s="327"/>
      <c r="AQ22" s="328"/>
    </row>
    <row r="23" spans="1:43" ht="14.25" customHeight="1" x14ac:dyDescent="0.2">
      <c r="A23" s="292" t="str">
        <f>Personel!A10</f>
        <v/>
      </c>
      <c r="B23" s="331" t="str">
        <f>IF(Personel!B10="","",Personel!B10)</f>
        <v/>
      </c>
      <c r="C23" s="322" t="str">
        <f>IF(Personel!C10="","",Personel!C10)</f>
        <v/>
      </c>
      <c r="D23" s="95" t="s">
        <v>3</v>
      </c>
      <c r="E23" s="129"/>
      <c r="F23" s="130"/>
      <c r="G23" s="130"/>
      <c r="H23" s="130"/>
      <c r="I23" s="130"/>
      <c r="J23" s="130"/>
      <c r="K23" s="129"/>
      <c r="L23" s="129"/>
      <c r="M23" s="130"/>
      <c r="N23" s="130"/>
      <c r="O23" s="130"/>
      <c r="P23" s="130"/>
      <c r="Q23" s="130"/>
      <c r="R23" s="129"/>
      <c r="S23" s="129"/>
      <c r="T23" s="130"/>
      <c r="U23" s="130"/>
      <c r="V23" s="130"/>
      <c r="W23" s="129"/>
      <c r="X23" s="130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05"/>
      <c r="AK23" s="91">
        <f t="shared" si="0"/>
        <v>0</v>
      </c>
      <c r="AL23" s="329" t="str">
        <f>IF(B23="","",ROUND((VLOOKUP(C23,Değişken!$O$3:$V$7,5,0))*Değişken!$H$2*Değişken!$AJ$3,2))</f>
        <v/>
      </c>
      <c r="AM23" s="96" t="str">
        <f>IF(B23="","",ROUND(AL23*AK23,2))</f>
        <v/>
      </c>
      <c r="AN23" s="334" t="str">
        <f>IF(B23="","",SUM(AM23,AM24))</f>
        <v/>
      </c>
      <c r="AO23" s="335"/>
      <c r="AP23" s="335"/>
      <c r="AQ23" s="336"/>
    </row>
    <row r="24" spans="1:43" ht="14.25" customHeight="1" x14ac:dyDescent="0.2">
      <c r="A24" s="333"/>
      <c r="B24" s="332"/>
      <c r="C24" s="321"/>
      <c r="D24" s="9" t="s">
        <v>4</v>
      </c>
      <c r="E24" s="131"/>
      <c r="F24" s="132"/>
      <c r="G24" s="132"/>
      <c r="H24" s="132"/>
      <c r="I24" s="132"/>
      <c r="J24" s="132"/>
      <c r="K24" s="131"/>
      <c r="L24" s="131"/>
      <c r="M24" s="132"/>
      <c r="N24" s="132"/>
      <c r="O24" s="132"/>
      <c r="P24" s="132"/>
      <c r="Q24" s="132"/>
      <c r="R24" s="131"/>
      <c r="S24" s="131"/>
      <c r="T24" s="132"/>
      <c r="U24" s="132"/>
      <c r="V24" s="132"/>
      <c r="W24" s="131"/>
      <c r="X24" s="132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06"/>
      <c r="AK24" s="90">
        <f t="shared" si="0"/>
        <v>0</v>
      </c>
      <c r="AL24" s="330"/>
      <c r="AM24" s="94" t="str">
        <f>IF(B23="","",ROUND(AL23*AK24,2))</f>
        <v/>
      </c>
      <c r="AN24" s="326"/>
      <c r="AO24" s="327"/>
      <c r="AP24" s="327"/>
      <c r="AQ24" s="328"/>
    </row>
    <row r="25" spans="1:43" ht="14.25" customHeight="1" x14ac:dyDescent="0.2">
      <c r="A25" s="292" t="str">
        <f>Personel!A11</f>
        <v/>
      </c>
      <c r="B25" s="331" t="str">
        <f>IF(Personel!B11="","",Personel!B11)</f>
        <v/>
      </c>
      <c r="C25" s="322" t="str">
        <f>IF(Personel!C11="","",Personel!C11)</f>
        <v/>
      </c>
      <c r="D25" s="95" t="s">
        <v>3</v>
      </c>
      <c r="E25" s="129"/>
      <c r="F25" s="130"/>
      <c r="G25" s="130"/>
      <c r="H25" s="130"/>
      <c r="I25" s="130"/>
      <c r="J25" s="130"/>
      <c r="K25" s="129"/>
      <c r="L25" s="129"/>
      <c r="M25" s="130"/>
      <c r="N25" s="130"/>
      <c r="O25" s="130"/>
      <c r="P25" s="130"/>
      <c r="Q25" s="130"/>
      <c r="R25" s="129"/>
      <c r="S25" s="129"/>
      <c r="T25" s="130"/>
      <c r="U25" s="130"/>
      <c r="V25" s="130"/>
      <c r="W25" s="129"/>
      <c r="X25" s="130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05"/>
      <c r="AK25" s="91">
        <f t="shared" si="0"/>
        <v>0</v>
      </c>
      <c r="AL25" s="329" t="str">
        <f>IF(B25="","",ROUND((VLOOKUP(C25,Değişken!$O$3:$V$7,5,0))*Değişken!$H$2*Değişken!$AJ$3,2))</f>
        <v/>
      </c>
      <c r="AM25" s="96" t="str">
        <f>IF(B25="","",ROUND(AL25*AK25,2))</f>
        <v/>
      </c>
      <c r="AN25" s="334" t="str">
        <f>IF(B25="","",SUM(AM25,AM26))</f>
        <v/>
      </c>
      <c r="AO25" s="335"/>
      <c r="AP25" s="335"/>
      <c r="AQ25" s="336"/>
    </row>
    <row r="26" spans="1:43" ht="15" customHeight="1" thickBot="1" x14ac:dyDescent="0.25">
      <c r="A26" s="333"/>
      <c r="B26" s="332"/>
      <c r="C26" s="321"/>
      <c r="D26" s="9" t="s">
        <v>4</v>
      </c>
      <c r="E26" s="131"/>
      <c r="F26" s="132"/>
      <c r="G26" s="132"/>
      <c r="H26" s="132"/>
      <c r="I26" s="132"/>
      <c r="J26" s="132"/>
      <c r="K26" s="131"/>
      <c r="L26" s="131"/>
      <c r="M26" s="132"/>
      <c r="N26" s="132"/>
      <c r="O26" s="132"/>
      <c r="P26" s="132"/>
      <c r="Q26" s="132"/>
      <c r="R26" s="131"/>
      <c r="S26" s="131"/>
      <c r="T26" s="132"/>
      <c r="U26" s="132"/>
      <c r="V26" s="132"/>
      <c r="W26" s="131"/>
      <c r="X26" s="132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06"/>
      <c r="AK26" s="90">
        <f t="shared" si="0"/>
        <v>0</v>
      </c>
      <c r="AL26" s="330"/>
      <c r="AM26" s="94" t="str">
        <f>IF(B25="","",ROUND(AL25*AK26,2))</f>
        <v/>
      </c>
      <c r="AN26" s="326"/>
      <c r="AO26" s="327"/>
      <c r="AP26" s="327"/>
      <c r="AQ26" s="328"/>
    </row>
    <row r="27" spans="1:43" ht="15.75" customHeight="1" x14ac:dyDescent="0.2">
      <c r="A27" s="107"/>
      <c r="B27" s="108"/>
      <c r="C27" s="109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312" t="s">
        <v>2</v>
      </c>
      <c r="AB27" s="312"/>
      <c r="AC27" s="312"/>
      <c r="AD27" s="312"/>
      <c r="AE27" s="312"/>
      <c r="AF27" s="312"/>
      <c r="AG27" s="312"/>
      <c r="AH27" s="312"/>
      <c r="AI27" s="312"/>
      <c r="AJ27" s="313"/>
      <c r="AK27" s="112">
        <f>SUM(AK9:AK26)</f>
        <v>0</v>
      </c>
      <c r="AL27" s="113"/>
      <c r="AM27" s="114">
        <f>SUM(AM9:AM26)</f>
        <v>0</v>
      </c>
      <c r="AN27" s="314">
        <f>SUM(AN9:AQ26)</f>
        <v>0</v>
      </c>
      <c r="AO27" s="312"/>
      <c r="AP27" s="312"/>
      <c r="AQ27" s="313"/>
    </row>
    <row r="28" spans="1:43" x14ac:dyDescent="0.2">
      <c r="A28" s="115"/>
      <c r="B28" s="100"/>
      <c r="C28" s="101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2"/>
      <c r="AP28" s="100"/>
      <c r="AQ28" s="116"/>
    </row>
    <row r="29" spans="1:43" x14ac:dyDescent="0.2">
      <c r="A29" s="117"/>
      <c r="B29" s="311" t="str">
        <f>CONCATENATE("Yukarıda Adı, Soyadı ve Ünvanı Belirtilen Öğretim Elemanlarınca  ",Değişken!$H$4,"  ","Ayında Toplam  ",AK27,"  Saat Ek Ders Okutulmuştur.")</f>
        <v>Yukarıda Adı, Soyadı ve Ünvanı Belirtilen Öğretim Elemanlarınca  EYLÜL  Ayında Toplam  0  Saat Ek Ders Okutulmuştur.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05"/>
      <c r="AM29" s="305"/>
      <c r="AN29" s="305"/>
      <c r="AO29" s="305"/>
      <c r="AP29" s="305"/>
      <c r="AQ29" s="306"/>
    </row>
    <row r="30" spans="1:43" x14ac:dyDescent="0.2">
      <c r="A30" s="117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124"/>
      <c r="AI30" s="84"/>
      <c r="AJ30" s="84"/>
      <c r="AK30" s="84"/>
      <c r="AL30" s="83"/>
      <c r="AM30" s="83"/>
      <c r="AN30" s="15"/>
      <c r="AO30" s="16"/>
      <c r="AP30" s="15"/>
      <c r="AQ30" s="118"/>
    </row>
    <row r="31" spans="1:43" x14ac:dyDescent="0.2">
      <c r="A31" s="117"/>
      <c r="B31" s="11"/>
      <c r="C31" s="352" t="s">
        <v>50</v>
      </c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352" t="s">
        <v>22</v>
      </c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11"/>
      <c r="AN31" s="15"/>
      <c r="AO31" s="16"/>
      <c r="AP31" s="15"/>
      <c r="AQ31" s="118"/>
    </row>
    <row r="32" spans="1:43" x14ac:dyDescent="0.2">
      <c r="A32" s="117"/>
      <c r="B32" s="15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99"/>
      <c r="AC32" s="356" t="s">
        <v>54</v>
      </c>
      <c r="AD32" s="356"/>
      <c r="AE32" s="356"/>
      <c r="AF32" s="356"/>
      <c r="AG32" s="356"/>
      <c r="AH32" s="356"/>
      <c r="AI32" s="356"/>
      <c r="AJ32" s="356"/>
      <c r="AK32" s="356"/>
      <c r="AL32" s="15"/>
      <c r="AM32" s="15"/>
      <c r="AN32" s="15"/>
      <c r="AO32" s="16"/>
      <c r="AP32" s="15"/>
      <c r="AQ32" s="118"/>
    </row>
    <row r="33" spans="1:43" ht="15" customHeight="1" x14ac:dyDescent="0.2">
      <c r="A33" s="117"/>
      <c r="B33" s="15"/>
      <c r="C33" s="353" t="s">
        <v>6</v>
      </c>
      <c r="D33" s="353"/>
      <c r="E33" s="82" t="s">
        <v>34</v>
      </c>
      <c r="F33" s="311">
        <f>Değişken!$AC$24</f>
        <v>0</v>
      </c>
      <c r="G33" s="311"/>
      <c r="H33" s="311"/>
      <c r="I33" s="311"/>
      <c r="J33" s="311"/>
      <c r="K33" s="311"/>
      <c r="L33" s="311"/>
      <c r="M33" s="311"/>
      <c r="N33" s="311"/>
      <c r="O33" s="311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351">
        <f>Değişken!$AC$20</f>
        <v>0</v>
      </c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15"/>
      <c r="AN33" s="15"/>
      <c r="AO33" s="16"/>
      <c r="AP33" s="15"/>
      <c r="AQ33" s="118"/>
    </row>
    <row r="34" spans="1:43" x14ac:dyDescent="0.2">
      <c r="A34" s="117"/>
      <c r="B34" s="86"/>
      <c r="C34" s="353" t="s">
        <v>40</v>
      </c>
      <c r="D34" s="353"/>
      <c r="E34" s="85" t="s">
        <v>34</v>
      </c>
      <c r="F34" s="311">
        <f>Değişken!$AC$25</f>
        <v>0</v>
      </c>
      <c r="G34" s="311"/>
      <c r="H34" s="311"/>
      <c r="I34" s="311"/>
      <c r="J34" s="311"/>
      <c r="K34" s="311"/>
      <c r="L34" s="311"/>
      <c r="M34" s="311"/>
      <c r="N34" s="311"/>
      <c r="O34" s="311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351">
        <f>Değişken!$AC$21</f>
        <v>0</v>
      </c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15"/>
      <c r="AN34" s="15"/>
      <c r="AO34" s="16"/>
      <c r="AP34" s="15"/>
      <c r="AQ34" s="118"/>
    </row>
    <row r="35" spans="1:43" x14ac:dyDescent="0.2">
      <c r="A35" s="117"/>
      <c r="B35" s="86"/>
      <c r="C35" s="353" t="s">
        <v>32</v>
      </c>
      <c r="D35" s="353"/>
      <c r="E35" s="85" t="s">
        <v>34</v>
      </c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15"/>
      <c r="AQ35" s="118"/>
    </row>
    <row r="36" spans="1:43" x14ac:dyDescent="0.2">
      <c r="A36" s="117"/>
      <c r="B36" s="15"/>
      <c r="C36" s="353" t="s">
        <v>33</v>
      </c>
      <c r="D36" s="353"/>
      <c r="E36" s="82" t="s">
        <v>34</v>
      </c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6"/>
      <c r="AP36" s="15"/>
      <c r="AQ36" s="118"/>
    </row>
    <row r="37" spans="1:43" x14ac:dyDescent="0.2">
      <c r="A37" s="119"/>
      <c r="B37" s="120"/>
      <c r="C37" s="121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2"/>
      <c r="AP37" s="120"/>
      <c r="AQ37" s="123"/>
    </row>
  </sheetData>
  <mergeCells count="110">
    <mergeCell ref="AA33:AL33"/>
    <mergeCell ref="AA34:AL34"/>
    <mergeCell ref="AA31:AL31"/>
    <mergeCell ref="C36:D36"/>
    <mergeCell ref="F35:O35"/>
    <mergeCell ref="F36:O36"/>
    <mergeCell ref="F33:O33"/>
    <mergeCell ref="C33:D33"/>
    <mergeCell ref="C34:D34"/>
    <mergeCell ref="C31:P31"/>
    <mergeCell ref="F34:O34"/>
    <mergeCell ref="C35:D35"/>
    <mergeCell ref="AC32:AK32"/>
    <mergeCell ref="AN15:AQ16"/>
    <mergeCell ref="AN17:AQ18"/>
    <mergeCell ref="B15:B16"/>
    <mergeCell ref="AN19:AQ20"/>
    <mergeCell ref="AN21:AQ22"/>
    <mergeCell ref="AN25:AQ26"/>
    <mergeCell ref="B19:B20"/>
    <mergeCell ref="AN23:AQ24"/>
    <mergeCell ref="B25:B26"/>
    <mergeCell ref="B21:B22"/>
    <mergeCell ref="C21:C22"/>
    <mergeCell ref="C25:C26"/>
    <mergeCell ref="AL25:AL26"/>
    <mergeCell ref="B23:B24"/>
    <mergeCell ref="C23:C24"/>
    <mergeCell ref="AL15:AL16"/>
    <mergeCell ref="E2:AJ3"/>
    <mergeCell ref="A5:T5"/>
    <mergeCell ref="A23:A24"/>
    <mergeCell ref="AL13:AL14"/>
    <mergeCell ref="D7:D8"/>
    <mergeCell ref="C19:C20"/>
    <mergeCell ref="A6:A8"/>
    <mergeCell ref="C11:C12"/>
    <mergeCell ref="B11:B12"/>
    <mergeCell ref="B9:B10"/>
    <mergeCell ref="E4:AJ4"/>
    <mergeCell ref="C4:D4"/>
    <mergeCell ref="AL19:AL20"/>
    <mergeCell ref="AL23:AL24"/>
    <mergeCell ref="AL21:AL22"/>
    <mergeCell ref="E6:AJ6"/>
    <mergeCell ref="A9:A10"/>
    <mergeCell ref="AL9:AL10"/>
    <mergeCell ref="AL11:AL12"/>
    <mergeCell ref="A11:A12"/>
    <mergeCell ref="E7:E8"/>
    <mergeCell ref="F7:F8"/>
    <mergeCell ref="G7:G8"/>
    <mergeCell ref="P7:P8"/>
    <mergeCell ref="Y7:Y8"/>
    <mergeCell ref="Q7:Q8"/>
    <mergeCell ref="R7:R8"/>
    <mergeCell ref="S7:S8"/>
    <mergeCell ref="T7:T8"/>
    <mergeCell ref="U7:U8"/>
    <mergeCell ref="V7:V8"/>
    <mergeCell ref="W7:W8"/>
    <mergeCell ref="X7:X8"/>
    <mergeCell ref="A21:A22"/>
    <mergeCell ref="A25:A26"/>
    <mergeCell ref="AN11:AQ12"/>
    <mergeCell ref="AN13:AQ14"/>
    <mergeCell ref="A13:A14"/>
    <mergeCell ref="B6:D6"/>
    <mergeCell ref="I7:I8"/>
    <mergeCell ref="J7:J8"/>
    <mergeCell ref="K7:K8"/>
    <mergeCell ref="L7:L8"/>
    <mergeCell ref="M7:M8"/>
    <mergeCell ref="N7:N8"/>
    <mergeCell ref="Z7:Z8"/>
    <mergeCell ref="AA7:AA8"/>
    <mergeCell ref="AB7:AB8"/>
    <mergeCell ref="AC7:AC8"/>
    <mergeCell ref="AD7:AD8"/>
    <mergeCell ref="O7:O8"/>
    <mergeCell ref="H7:H8"/>
    <mergeCell ref="A15:A16"/>
    <mergeCell ref="A19:A20"/>
    <mergeCell ref="AK6:AK8"/>
    <mergeCell ref="C15:C16"/>
    <mergeCell ref="A17:A18"/>
    <mergeCell ref="AP4:AQ4"/>
    <mergeCell ref="AL6:AL8"/>
    <mergeCell ref="AM6:AM8"/>
    <mergeCell ref="AN6:AQ8"/>
    <mergeCell ref="AL29:AQ29"/>
    <mergeCell ref="AE7:AE8"/>
    <mergeCell ref="AF7:AF8"/>
    <mergeCell ref="AG7:AG8"/>
    <mergeCell ref="AI7:AI8"/>
    <mergeCell ref="AJ7:AJ8"/>
    <mergeCell ref="B29:AK29"/>
    <mergeCell ref="AA27:AJ27"/>
    <mergeCell ref="AN27:AQ27"/>
    <mergeCell ref="AH7:AH8"/>
    <mergeCell ref="AM4:AO4"/>
    <mergeCell ref="B7:B8"/>
    <mergeCell ref="C7:C8"/>
    <mergeCell ref="C9:C10"/>
    <mergeCell ref="C17:C18"/>
    <mergeCell ref="C13:C14"/>
    <mergeCell ref="AN9:AQ10"/>
    <mergeCell ref="AL17:AL18"/>
    <mergeCell ref="B13:B14"/>
    <mergeCell ref="B17:B18"/>
  </mergeCells>
  <phoneticPr fontId="0" type="noConversion"/>
  <conditionalFormatting sqref="E9:E26">
    <cfRule type="expression" dxfId="30" priority="98" stopIfTrue="1">
      <formula>$E$7=HLOOKUP($E$7,tatil,1,0)</formula>
    </cfRule>
  </conditionalFormatting>
  <conditionalFormatting sqref="K9:K26 M9:M26 H13:H26 E9:F26 Q9:R26 O13:O26 T9:T26 V9:AI26">
    <cfRule type="expression" dxfId="29" priority="99" stopIfTrue="1">
      <formula>$F$7=HLOOKUP($F$7,tatil,1,0)</formula>
    </cfRule>
  </conditionalFormatting>
  <conditionalFormatting sqref="G9:G26 L9:L26 N9:N26 S9:S26 Y9:AJ26 U9:U26 W9:W26">
    <cfRule type="expression" dxfId="28" priority="100" stopIfTrue="1">
      <formula>$G$7=HLOOKUP($G$7,tatil,1,0)</formula>
    </cfRule>
  </conditionalFormatting>
  <conditionalFormatting sqref="H9:H26 AC9:AC26 O9:O26 V9:V26 F9:F26 M9:M26 T9:T26">
    <cfRule type="expression" dxfId="27" priority="101" stopIfTrue="1">
      <formula>$H$7=HLOOKUP($H$7,tatil,1,0)</formula>
    </cfRule>
  </conditionalFormatting>
  <conditionalFormatting sqref="H15 I9:I26 AD9:AD26 O15 P9:P26 M15 V15 T15 G9:G26 E15:F15 K15 R15 Y15 AA15 AC15 AE15 AG15 AI15 N9:N26 U9:U26 W9:W26">
    <cfRule type="expression" dxfId="26" priority="102" stopIfTrue="1">
      <formula>$I$7=HLOOKUP($I$7,tatil,1,0)</formula>
    </cfRule>
  </conditionalFormatting>
  <conditionalFormatting sqref="G15 J9:J26 AE9:AE26 AJ15 N15 Q9:Q26 U15 X9:X26 H9:H26 L15 S15 Z15 AB15 AD15 AF15 AH15 W15 O9:O26 V9:V26">
    <cfRule type="expression" dxfId="25" priority="103" stopIfTrue="1">
      <formula>$J$7=HLOOKUP($J$7,tatil,1,0)</formula>
    </cfRule>
  </conditionalFormatting>
  <conditionalFormatting sqref="K9:K26 R9:R26 Y9:Y26 AA9:AA26 AC9:AC26 AE9:AG26 AI9:AI26 I9:I26 P9:P26 W9:W26 T9:T10 V9:V10 X9:X10">
    <cfRule type="expression" dxfId="24" priority="104" stopIfTrue="1">
      <formula>$K$7=HLOOKUP($K$7,tatil,1,0)</formula>
    </cfRule>
  </conditionalFormatting>
  <conditionalFormatting sqref="L9:L26 E9:E26 S9:S26 Z9:Z26 AB9:AB26 AD9:AD26 AF9:AH26 J9:J26 Q9:Q26 U9:U10 W9:X26">
    <cfRule type="expression" dxfId="23" priority="105" stopIfTrue="1">
      <formula>$L$7=HLOOKUP($L$7,tatil,1,0)</formula>
    </cfRule>
  </conditionalFormatting>
  <conditionalFormatting sqref="F11:F26 K9:K26 M9:M26 H13:H26 E9:E26 Q9:R26 O13:O26 T9:T26 V9:AI26">
    <cfRule type="expression" dxfId="22" priority="106" stopIfTrue="1">
      <formula>$M$7=HLOOKUP($M$7,tatil,1,0)</formula>
    </cfRule>
  </conditionalFormatting>
  <conditionalFormatting sqref="G11:G26 AJ11:AJ26 L9:L26 N9:N26 S9:S26 Y9:AI26 U9:U26 W9:W26">
    <cfRule type="expression" dxfId="21" priority="107" stopIfTrue="1">
      <formula>$N$7=HLOOKUP($N$7,tatil,1,0)</formula>
    </cfRule>
  </conditionalFormatting>
  <conditionalFormatting sqref="H11:H26 AC9:AC26 O9:O26 V9:V26 F11:F26 M11:M26 T11:T26">
    <cfRule type="expression" dxfId="20" priority="108" stopIfTrue="1">
      <formula>$O$7=HLOOKUP($O$7,tatil,1,0)</formula>
    </cfRule>
  </conditionalFormatting>
  <conditionalFormatting sqref="P9:P26 G13:G26 N13:N26 U13:U26">
    <cfRule type="expression" dxfId="19" priority="109" stopIfTrue="1">
      <formula>$P$7=HLOOKUP($P$7,tatil,1,0)</formula>
    </cfRule>
  </conditionalFormatting>
  <conditionalFormatting sqref="Q9:Q26 H13:H26 O13:O26 V13:V26">
    <cfRule type="expression" dxfId="18" priority="110" stopIfTrue="1">
      <formula>$Q$7=HLOOKUP($Q$7,tatil,1,0)</formula>
    </cfRule>
  </conditionalFormatting>
  <conditionalFormatting sqref="R19:R20 R23:R26 I19:I20 I23:I26 P19:P20 P23:P26 W19:W20 W23:W26">
    <cfRule type="expression" dxfId="17" priority="111" stopIfTrue="1">
      <formula>$R$7=HLOOKUP($R$7,tatil,1,0)</formula>
    </cfRule>
  </conditionalFormatting>
  <conditionalFormatting sqref="S19:S20 S23:S26 J19:J20 J23:J26 Q19:Q20 Q23:Q26 W19:X20 W23:X26">
    <cfRule type="expression" dxfId="16" priority="112" stopIfTrue="1">
      <formula>$S$7=HLOOKUP($S$7,tatil,1,0)</formula>
    </cfRule>
  </conditionalFormatting>
  <conditionalFormatting sqref="T19:T20 T23:T26">
    <cfRule type="expression" dxfId="15" priority="113" stopIfTrue="1">
      <formula>$T$7=HLOOKUP($T$7,tatil,1,0)</formula>
    </cfRule>
  </conditionalFormatting>
  <conditionalFormatting sqref="U19:U20 U23:U26">
    <cfRule type="expression" dxfId="14" priority="114" stopIfTrue="1">
      <formula>$U$7=HLOOKUP($U$7,tatil,1,0)</formula>
    </cfRule>
  </conditionalFormatting>
  <conditionalFormatting sqref="V19:V20 V23:V26">
    <cfRule type="expression" dxfId="13" priority="115" stopIfTrue="1">
      <formula>$V$7=HLOOKUP($V$7,tatil,1,0)</formula>
    </cfRule>
  </conditionalFormatting>
  <conditionalFormatting sqref="W9:W26 Z9:Z26 AB9:AB26 AD9:AD26 AF9:AF26 AH9:AH26">
    <cfRule type="expression" dxfId="12" priority="116" stopIfTrue="1">
      <formula>$W$7=HLOOKUP($W$7,tatil,1,0)</formula>
    </cfRule>
  </conditionalFormatting>
  <conditionalFormatting sqref="X9:X26 AA9:AA26">
    <cfRule type="expression" dxfId="11" priority="117" stopIfTrue="1">
      <formula>$X$7=HLOOKUP($X$7,tatil,1,0)</formula>
    </cfRule>
  </conditionalFormatting>
  <conditionalFormatting sqref="Y19:Y20 Y23:Y26 AA19:AA20 AC19:AC20 AE19:AE20 AG19:AG20 AI19:AI20 AA23:AA26 AC23:AC26 AE23:AE26 AG23:AG26 AI23:AI26 W19:W20 W23:W26">
    <cfRule type="expression" dxfId="10" priority="118" stopIfTrue="1">
      <formula>$Y$7=HLOOKUP($Y$7,tatil,1,0)</formula>
    </cfRule>
  </conditionalFormatting>
  <conditionalFormatting sqref="Z19:Z20 Z23:Z26 AB19:AB20 AD19:AD20 AF19:AF20 AH19:AH20 AB23:AB26 AD23:AD26 AF23:AF26 AH23:AH26">
    <cfRule type="expression" dxfId="9" priority="119" stopIfTrue="1">
      <formula>$Z$7=HLOOKUP($Z$7,tatil,1,0)</formula>
    </cfRule>
  </conditionalFormatting>
  <conditionalFormatting sqref="AA19:AA20 AA23:AA26">
    <cfRule type="expression" dxfId="8" priority="120" stopIfTrue="1">
      <formula>$AA$7=HLOOKUP($AA$7,tatil,1,0)</formula>
    </cfRule>
  </conditionalFormatting>
  <conditionalFormatting sqref="AB19:AB20 AB23:AB26">
    <cfRule type="expression" dxfId="7" priority="121" stopIfTrue="1">
      <formula>$AB$7=HLOOKUP($AB$7,tatil,1,0)</formula>
    </cfRule>
  </conditionalFormatting>
  <conditionalFormatting sqref="AC19:AC20 AC23:AC26">
    <cfRule type="expression" dxfId="6" priority="122" stopIfTrue="1">
      <formula>$AC$7=HLOOKUP($AC$7,tatil,1,0)</formula>
    </cfRule>
  </conditionalFormatting>
  <conditionalFormatting sqref="AD9:AD26 AF9:AF26 AI9:AI26">
    <cfRule type="expression" dxfId="5" priority="123" stopIfTrue="1">
      <formula>$AD$7=HLOOKUP($AD$7,tatil,1,0)</formula>
    </cfRule>
  </conditionalFormatting>
  <conditionalFormatting sqref="AE9:AE26 AG9:AH26 AJ9:AJ26">
    <cfRule type="expression" dxfId="4" priority="124" stopIfTrue="1">
      <formula>$AE$7=HLOOKUP($AE$7,tatil,1,0)</formula>
    </cfRule>
  </conditionalFormatting>
  <conditionalFormatting sqref="AF11:AF26">
    <cfRule type="expression" dxfId="3" priority="125" stopIfTrue="1">
      <formula>$AF$7=HLOOKUP($AF$7,tatil,1,0)</formula>
    </cfRule>
  </conditionalFormatting>
  <conditionalFormatting sqref="AG9:AH26">
    <cfRule type="expression" dxfId="2" priority="126" stopIfTrue="1">
      <formula>$AG$7=HLOOKUP($AG$7,tatil,1,0)</formula>
    </cfRule>
  </conditionalFormatting>
  <conditionalFormatting sqref="AI9:AI26">
    <cfRule type="expression" dxfId="1" priority="127" stopIfTrue="1">
      <formula>$AI$7=HLOOKUP($AI$7,tatil,1,0)</formula>
    </cfRule>
  </conditionalFormatting>
  <conditionalFormatting sqref="AJ9:AJ26">
    <cfRule type="expression" dxfId="0" priority="128" stopIfTrue="1">
      <formula>$AJ$7=HLOOKUP($AJ$7,tatil,1,0)</formula>
    </cfRule>
  </conditionalFormatting>
  <dataValidations count="1">
    <dataValidation type="decimal" operator="greaterThanOrEqual" allowBlank="1" showErrorMessage="1" errorTitle="uyarı" error="veri -(eksi) yada 0 (sıfır) olamaz" sqref="E9:AJ26">
      <formula1>1</formula1>
    </dataValidation>
  </dataValidations>
  <printOptions horizontalCentered="1"/>
  <pageMargins left="0.23622047244094491" right="0.23622047244094491" top="0.19685039370078741" bottom="0.19685039370078741" header="0.51181102362204722" footer="0.51181102362204722"/>
  <pageSetup paperSize="9" orientation="landscape" r:id="rId1"/>
  <headerFooter alignWithMargins="0"/>
  <ignoredErrors>
    <ignoredError sqref="AM10:AM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J24" sqref="J24"/>
    </sheetView>
  </sheetViews>
  <sheetFormatPr defaultRowHeight="12.75" x14ac:dyDescent="0.2"/>
  <cols>
    <col min="1" max="16384" width="9.140625" style="1"/>
  </cols>
  <sheetData>
    <row r="1" spans="1:18" x14ac:dyDescent="0.2">
      <c r="A1" s="359" t="s">
        <v>56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</row>
    <row r="2" spans="1:18" x14ac:dyDescent="0.2">
      <c r="A2" s="359" t="s">
        <v>57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spans="1:18" x14ac:dyDescent="0.2">
      <c r="A3" s="360" t="s">
        <v>95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</row>
    <row r="4" spans="1:18" x14ac:dyDescent="0.2">
      <c r="A4" s="359" t="s">
        <v>58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</row>
    <row r="5" spans="1:18" x14ac:dyDescent="0.2">
      <c r="A5" s="361" t="s">
        <v>59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</row>
    <row r="6" spans="1:18" ht="13.5" thickBot="1" x14ac:dyDescent="0.25"/>
    <row r="7" spans="1:18" ht="13.5" thickBot="1" x14ac:dyDescent="0.25">
      <c r="C7" s="362" t="s">
        <v>60</v>
      </c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</row>
    <row r="8" spans="1:18" ht="14.25" thickBot="1" x14ac:dyDescent="0.3">
      <c r="A8" s="133"/>
      <c r="B8" s="133"/>
      <c r="C8" s="358" t="s">
        <v>61</v>
      </c>
      <c r="D8" s="358"/>
      <c r="E8" s="357"/>
      <c r="F8" s="357"/>
      <c r="G8" s="357"/>
      <c r="H8" s="357"/>
      <c r="I8" s="357"/>
      <c r="J8" s="363" t="s">
        <v>62</v>
      </c>
      <c r="K8" s="364"/>
      <c r="L8" s="367"/>
      <c r="M8" s="367"/>
      <c r="N8" s="368" t="s">
        <v>63</v>
      </c>
      <c r="O8" s="357"/>
      <c r="P8" s="357"/>
      <c r="Q8" s="357"/>
    </row>
    <row r="9" spans="1:18" ht="14.25" thickBot="1" x14ac:dyDescent="0.3">
      <c r="A9" s="133"/>
      <c r="B9" s="133"/>
      <c r="C9" s="358" t="s">
        <v>64</v>
      </c>
      <c r="D9" s="358"/>
      <c r="E9" s="357"/>
      <c r="F9" s="357"/>
      <c r="G9" s="357"/>
      <c r="H9" s="357"/>
      <c r="I9" s="357"/>
      <c r="J9" s="365"/>
      <c r="K9" s="366"/>
      <c r="L9" s="367"/>
      <c r="M9" s="367"/>
      <c r="N9" s="369"/>
      <c r="O9" s="357"/>
      <c r="P9" s="357"/>
      <c r="Q9" s="357"/>
    </row>
    <row r="10" spans="1:18" ht="14.25" thickBot="1" x14ac:dyDescent="0.3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1:18" ht="15" thickBot="1" x14ac:dyDescent="0.35">
      <c r="A11" s="135"/>
      <c r="B11" s="370" t="s">
        <v>65</v>
      </c>
      <c r="C11" s="371" t="s">
        <v>66</v>
      </c>
      <c r="D11" s="371"/>
      <c r="E11" s="371"/>
      <c r="F11" s="372" t="s">
        <v>67</v>
      </c>
      <c r="G11" s="372" t="s">
        <v>68</v>
      </c>
      <c r="H11" s="372" t="s">
        <v>69</v>
      </c>
      <c r="I11" s="371" t="s">
        <v>70</v>
      </c>
      <c r="J11" s="371"/>
      <c r="K11" s="371"/>
      <c r="L11" s="371"/>
      <c r="M11" s="371"/>
      <c r="N11" s="371"/>
      <c r="O11" s="371"/>
      <c r="P11" s="372" t="s">
        <v>71</v>
      </c>
      <c r="Q11" s="372" t="s">
        <v>72</v>
      </c>
      <c r="R11" s="372" t="s">
        <v>73</v>
      </c>
    </row>
    <row r="12" spans="1:18" ht="15" thickBot="1" x14ac:dyDescent="0.35">
      <c r="A12" s="136"/>
      <c r="B12" s="370"/>
      <c r="C12" s="374" t="s">
        <v>74</v>
      </c>
      <c r="D12" s="374" t="s">
        <v>75</v>
      </c>
      <c r="E12" s="374"/>
      <c r="F12" s="373"/>
      <c r="G12" s="372"/>
      <c r="H12" s="372"/>
      <c r="I12" s="374" t="s">
        <v>76</v>
      </c>
      <c r="J12" s="374" t="s">
        <v>77</v>
      </c>
      <c r="K12" s="374" t="s">
        <v>78</v>
      </c>
      <c r="L12" s="372" t="s">
        <v>79</v>
      </c>
      <c r="M12" s="371" t="s">
        <v>80</v>
      </c>
      <c r="N12" s="371"/>
      <c r="O12" s="372" t="s">
        <v>81</v>
      </c>
      <c r="P12" s="372"/>
      <c r="Q12" s="372"/>
      <c r="R12" s="372"/>
    </row>
    <row r="13" spans="1:18" ht="15" thickBot="1" x14ac:dyDescent="0.35">
      <c r="A13" s="136"/>
      <c r="B13" s="370"/>
      <c r="C13" s="374"/>
      <c r="D13" s="374"/>
      <c r="E13" s="374"/>
      <c r="F13" s="373"/>
      <c r="G13" s="372"/>
      <c r="H13" s="372"/>
      <c r="I13" s="374"/>
      <c r="J13" s="374"/>
      <c r="K13" s="374"/>
      <c r="L13" s="372"/>
      <c r="M13" s="137" t="s">
        <v>82</v>
      </c>
      <c r="N13" s="137" t="s">
        <v>83</v>
      </c>
      <c r="O13" s="372"/>
      <c r="P13" s="372"/>
      <c r="Q13" s="372"/>
      <c r="R13" s="372"/>
    </row>
    <row r="14" spans="1:18" ht="13.5" x14ac:dyDescent="0.25">
      <c r="A14" s="375" t="s">
        <v>84</v>
      </c>
      <c r="B14" s="138">
        <v>1</v>
      </c>
      <c r="C14" s="139"/>
      <c r="D14" s="378"/>
      <c r="E14" s="379"/>
      <c r="F14" s="140"/>
      <c r="G14" s="141"/>
      <c r="H14" s="142"/>
      <c r="I14" s="143"/>
      <c r="J14" s="144"/>
      <c r="K14" s="144"/>
      <c r="L14" s="144"/>
      <c r="M14" s="144"/>
      <c r="N14" s="145"/>
      <c r="O14" s="146"/>
      <c r="P14" s="142"/>
      <c r="Q14" s="147"/>
      <c r="R14" s="148"/>
    </row>
    <row r="15" spans="1:18" ht="13.5" x14ac:dyDescent="0.25">
      <c r="A15" s="376"/>
      <c r="B15" s="149">
        <v>2</v>
      </c>
      <c r="C15" s="150"/>
      <c r="D15" s="380"/>
      <c r="E15" s="381"/>
      <c r="F15" s="151"/>
      <c r="G15" s="152"/>
      <c r="H15" s="153"/>
      <c r="I15" s="154"/>
      <c r="J15" s="155"/>
      <c r="K15" s="155"/>
      <c r="L15" s="155"/>
      <c r="M15" s="155"/>
      <c r="N15" s="156"/>
      <c r="O15" s="153"/>
      <c r="P15" s="153"/>
      <c r="Q15" s="157"/>
      <c r="R15" s="158"/>
    </row>
    <row r="16" spans="1:18" ht="13.5" x14ac:dyDescent="0.25">
      <c r="A16" s="376"/>
      <c r="B16" s="149">
        <v>3</v>
      </c>
      <c r="C16" s="150"/>
      <c r="D16" s="380"/>
      <c r="E16" s="381"/>
      <c r="F16" s="151"/>
      <c r="G16" s="152"/>
      <c r="H16" s="153"/>
      <c r="I16" s="154"/>
      <c r="J16" s="155"/>
      <c r="K16" s="155"/>
      <c r="L16" s="155"/>
      <c r="M16" s="155"/>
      <c r="N16" s="156"/>
      <c r="O16" s="153"/>
      <c r="P16" s="153"/>
      <c r="Q16" s="157"/>
      <c r="R16" s="158"/>
    </row>
    <row r="17" spans="1:18" ht="13.5" x14ac:dyDescent="0.25">
      <c r="A17" s="376"/>
      <c r="B17" s="149">
        <v>4</v>
      </c>
      <c r="C17" s="150"/>
      <c r="D17" s="380"/>
      <c r="E17" s="381"/>
      <c r="F17" s="151"/>
      <c r="G17" s="152"/>
      <c r="H17" s="153"/>
      <c r="I17" s="154"/>
      <c r="J17" s="155"/>
      <c r="K17" s="155"/>
      <c r="L17" s="155"/>
      <c r="M17" s="155"/>
      <c r="N17" s="156"/>
      <c r="O17" s="153"/>
      <c r="P17" s="153"/>
      <c r="Q17" s="157"/>
      <c r="R17" s="158"/>
    </row>
    <row r="18" spans="1:18" ht="13.5" x14ac:dyDescent="0.25">
      <c r="A18" s="376"/>
      <c r="B18" s="149">
        <v>5</v>
      </c>
      <c r="C18" s="150"/>
      <c r="D18" s="380"/>
      <c r="E18" s="381"/>
      <c r="F18" s="151"/>
      <c r="G18" s="152"/>
      <c r="H18" s="153"/>
      <c r="I18" s="154"/>
      <c r="J18" s="155"/>
      <c r="K18" s="155"/>
      <c r="L18" s="155"/>
      <c r="M18" s="155"/>
      <c r="N18" s="156"/>
      <c r="O18" s="153"/>
      <c r="P18" s="153"/>
      <c r="Q18" s="157"/>
      <c r="R18" s="158"/>
    </row>
    <row r="19" spans="1:18" ht="13.5" x14ac:dyDescent="0.25">
      <c r="A19" s="376"/>
      <c r="B19" s="149">
        <v>6</v>
      </c>
      <c r="C19" s="150"/>
      <c r="D19" s="380"/>
      <c r="E19" s="381"/>
      <c r="F19" s="151"/>
      <c r="G19" s="152"/>
      <c r="H19" s="153"/>
      <c r="I19" s="154"/>
      <c r="J19" s="155"/>
      <c r="K19" s="155"/>
      <c r="L19" s="155"/>
      <c r="M19" s="155"/>
      <c r="N19" s="156"/>
      <c r="O19" s="153"/>
      <c r="P19" s="153"/>
      <c r="Q19" s="157"/>
      <c r="R19" s="158"/>
    </row>
    <row r="20" spans="1:18" ht="13.5" x14ac:dyDescent="0.25">
      <c r="A20" s="376"/>
      <c r="B20" s="149">
        <v>7</v>
      </c>
      <c r="C20" s="150"/>
      <c r="D20" s="380"/>
      <c r="E20" s="381"/>
      <c r="F20" s="151"/>
      <c r="G20" s="152"/>
      <c r="H20" s="153"/>
      <c r="I20" s="154"/>
      <c r="J20" s="155"/>
      <c r="K20" s="155"/>
      <c r="L20" s="155"/>
      <c r="M20" s="155"/>
      <c r="N20" s="156"/>
      <c r="O20" s="153"/>
      <c r="P20" s="153"/>
      <c r="Q20" s="157"/>
      <c r="R20" s="158"/>
    </row>
    <row r="21" spans="1:18" ht="13.5" x14ac:dyDescent="0.25">
      <c r="A21" s="376"/>
      <c r="B21" s="149">
        <v>8</v>
      </c>
      <c r="C21" s="150"/>
      <c r="D21" s="380"/>
      <c r="E21" s="381"/>
      <c r="F21" s="151"/>
      <c r="G21" s="152"/>
      <c r="H21" s="153"/>
      <c r="I21" s="154"/>
      <c r="J21" s="155"/>
      <c r="K21" s="155"/>
      <c r="L21" s="155"/>
      <c r="M21" s="155"/>
      <c r="N21" s="156"/>
      <c r="O21" s="153"/>
      <c r="P21" s="153"/>
      <c r="Q21" s="157"/>
      <c r="R21" s="158"/>
    </row>
    <row r="22" spans="1:18" ht="13.5" x14ac:dyDescent="0.25">
      <c r="A22" s="376"/>
      <c r="B22" s="149">
        <v>9</v>
      </c>
      <c r="C22" s="150"/>
      <c r="D22" s="380"/>
      <c r="E22" s="381"/>
      <c r="F22" s="151"/>
      <c r="G22" s="152"/>
      <c r="H22" s="153"/>
      <c r="I22" s="154"/>
      <c r="J22" s="155"/>
      <c r="K22" s="155"/>
      <c r="L22" s="155"/>
      <c r="M22" s="155"/>
      <c r="N22" s="156"/>
      <c r="O22" s="153"/>
      <c r="P22" s="153"/>
      <c r="Q22" s="157"/>
      <c r="R22" s="158"/>
    </row>
    <row r="23" spans="1:18" ht="13.5" x14ac:dyDescent="0.25">
      <c r="A23" s="376"/>
      <c r="B23" s="149">
        <v>10</v>
      </c>
      <c r="C23" s="150"/>
      <c r="D23" s="380"/>
      <c r="E23" s="381"/>
      <c r="F23" s="151"/>
      <c r="G23" s="152"/>
      <c r="H23" s="153"/>
      <c r="I23" s="154"/>
      <c r="J23" s="155"/>
      <c r="K23" s="155"/>
      <c r="L23" s="155"/>
      <c r="M23" s="155"/>
      <c r="N23" s="156"/>
      <c r="O23" s="153"/>
      <c r="P23" s="153"/>
      <c r="Q23" s="157"/>
      <c r="R23" s="158"/>
    </row>
    <row r="24" spans="1:18" ht="13.5" x14ac:dyDescent="0.25">
      <c r="A24" s="376"/>
      <c r="B24" s="149">
        <v>11</v>
      </c>
      <c r="C24" s="150"/>
      <c r="D24" s="380"/>
      <c r="E24" s="381"/>
      <c r="F24" s="151"/>
      <c r="G24" s="152"/>
      <c r="H24" s="153"/>
      <c r="I24" s="154"/>
      <c r="J24" s="155"/>
      <c r="K24" s="155"/>
      <c r="L24" s="155"/>
      <c r="M24" s="155"/>
      <c r="N24" s="156"/>
      <c r="O24" s="153"/>
      <c r="P24" s="153"/>
      <c r="Q24" s="157"/>
      <c r="R24" s="158"/>
    </row>
    <row r="25" spans="1:18" ht="13.5" x14ac:dyDescent="0.25">
      <c r="A25" s="376"/>
      <c r="B25" s="149">
        <v>12</v>
      </c>
      <c r="C25" s="150"/>
      <c r="D25" s="380"/>
      <c r="E25" s="381"/>
      <c r="F25" s="151"/>
      <c r="G25" s="152"/>
      <c r="H25" s="153"/>
      <c r="I25" s="154"/>
      <c r="J25" s="155"/>
      <c r="K25" s="155"/>
      <c r="L25" s="155"/>
      <c r="M25" s="155"/>
      <c r="N25" s="156"/>
      <c r="O25" s="153"/>
      <c r="P25" s="153"/>
      <c r="Q25" s="157"/>
      <c r="R25" s="158"/>
    </row>
    <row r="26" spans="1:18" ht="13.5" x14ac:dyDescent="0.25">
      <c r="A26" s="376"/>
      <c r="B26" s="149">
        <v>13</v>
      </c>
      <c r="C26" s="150"/>
      <c r="D26" s="380"/>
      <c r="E26" s="381"/>
      <c r="F26" s="151"/>
      <c r="G26" s="152"/>
      <c r="H26" s="153"/>
      <c r="I26" s="154"/>
      <c r="J26" s="155"/>
      <c r="K26" s="155"/>
      <c r="L26" s="155"/>
      <c r="M26" s="155"/>
      <c r="N26" s="156"/>
      <c r="O26" s="153"/>
      <c r="P26" s="153"/>
      <c r="Q26" s="157"/>
      <c r="R26" s="158"/>
    </row>
    <row r="27" spans="1:18" ht="14.25" thickBot="1" x14ac:dyDescent="0.3">
      <c r="A27" s="377"/>
      <c r="B27" s="159">
        <v>14</v>
      </c>
      <c r="C27" s="160"/>
      <c r="D27" s="382"/>
      <c r="E27" s="383"/>
      <c r="F27" s="161"/>
      <c r="G27" s="162"/>
      <c r="H27" s="163"/>
      <c r="I27" s="164"/>
      <c r="J27" s="165"/>
      <c r="K27" s="165"/>
      <c r="L27" s="165"/>
      <c r="M27" s="165"/>
      <c r="N27" s="166"/>
      <c r="O27" s="163"/>
      <c r="P27" s="163"/>
      <c r="Q27" s="167"/>
      <c r="R27" s="168"/>
    </row>
    <row r="28" spans="1:18" ht="14.25" thickBot="1" x14ac:dyDescent="0.3">
      <c r="A28" s="169"/>
      <c r="B28" s="170"/>
      <c r="C28" s="171"/>
      <c r="D28" s="172"/>
      <c r="E28" s="172" t="s">
        <v>85</v>
      </c>
      <c r="F28" s="172"/>
      <c r="G28" s="173"/>
      <c r="H28" s="174">
        <f>SUM(H14:H27)</f>
        <v>0</v>
      </c>
      <c r="I28" s="175">
        <f t="shared" ref="I28:R28" si="0">SUM(I14:I27)</f>
        <v>0</v>
      </c>
      <c r="J28" s="176">
        <f t="shared" si="0"/>
        <v>0</v>
      </c>
      <c r="K28" s="176">
        <f t="shared" si="0"/>
        <v>0</v>
      </c>
      <c r="L28" s="176">
        <f t="shared" si="0"/>
        <v>0</v>
      </c>
      <c r="M28" s="176">
        <f t="shared" si="0"/>
        <v>0</v>
      </c>
      <c r="N28" s="177">
        <f t="shared" si="0"/>
        <v>0</v>
      </c>
      <c r="O28" s="178">
        <f t="shared" si="0"/>
        <v>0</v>
      </c>
      <c r="P28" s="178">
        <f t="shared" si="0"/>
        <v>0</v>
      </c>
      <c r="Q28" s="178">
        <f t="shared" si="0"/>
        <v>0</v>
      </c>
      <c r="R28" s="178">
        <f t="shared" si="0"/>
        <v>0</v>
      </c>
    </row>
    <row r="29" spans="1:18" ht="14.25" thickBot="1" x14ac:dyDescent="0.3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</row>
    <row r="30" spans="1:18" ht="13.5" x14ac:dyDescent="0.25">
      <c r="A30" s="384" t="s">
        <v>86</v>
      </c>
      <c r="B30" s="179">
        <v>1</v>
      </c>
      <c r="C30" s="146"/>
      <c r="D30" s="387"/>
      <c r="E30" s="387"/>
      <c r="F30" s="180"/>
      <c r="G30" s="146"/>
      <c r="H30" s="146"/>
      <c r="I30" s="181"/>
      <c r="J30" s="182"/>
      <c r="K30" s="182"/>
      <c r="L30" s="182"/>
      <c r="M30" s="182"/>
      <c r="N30" s="183"/>
      <c r="O30" s="146"/>
      <c r="P30" s="146"/>
      <c r="Q30" s="184"/>
      <c r="R30" s="184"/>
    </row>
    <row r="31" spans="1:18" ht="13.5" x14ac:dyDescent="0.25">
      <c r="A31" s="385"/>
      <c r="B31" s="185">
        <v>2</v>
      </c>
      <c r="C31" s="153"/>
      <c r="D31" s="388"/>
      <c r="E31" s="388"/>
      <c r="F31" s="186"/>
      <c r="G31" s="153"/>
      <c r="H31" s="153"/>
      <c r="I31" s="187"/>
      <c r="J31" s="155"/>
      <c r="K31" s="155"/>
      <c r="L31" s="155"/>
      <c r="M31" s="155"/>
      <c r="N31" s="156"/>
      <c r="O31" s="153"/>
      <c r="P31" s="153"/>
      <c r="Q31" s="188"/>
      <c r="R31" s="188"/>
    </row>
    <row r="32" spans="1:18" ht="13.5" x14ac:dyDescent="0.25">
      <c r="A32" s="385"/>
      <c r="B32" s="185">
        <v>3</v>
      </c>
      <c r="C32" s="153"/>
      <c r="D32" s="388"/>
      <c r="E32" s="388"/>
      <c r="F32" s="186"/>
      <c r="G32" s="153"/>
      <c r="H32" s="153"/>
      <c r="I32" s="187"/>
      <c r="J32" s="155"/>
      <c r="K32" s="155"/>
      <c r="L32" s="155"/>
      <c r="M32" s="155"/>
      <c r="N32" s="156"/>
      <c r="O32" s="153"/>
      <c r="P32" s="153"/>
      <c r="Q32" s="188"/>
      <c r="R32" s="188"/>
    </row>
    <row r="33" spans="1:18" ht="13.5" x14ac:dyDescent="0.25">
      <c r="A33" s="385"/>
      <c r="B33" s="185">
        <v>4</v>
      </c>
      <c r="C33" s="153"/>
      <c r="D33" s="388"/>
      <c r="E33" s="388"/>
      <c r="F33" s="186"/>
      <c r="G33" s="153"/>
      <c r="H33" s="153"/>
      <c r="I33" s="187"/>
      <c r="J33" s="155"/>
      <c r="K33" s="155"/>
      <c r="L33" s="155"/>
      <c r="M33" s="155"/>
      <c r="N33" s="156"/>
      <c r="O33" s="153"/>
      <c r="P33" s="153"/>
      <c r="Q33" s="188"/>
      <c r="R33" s="188"/>
    </row>
    <row r="34" spans="1:18" ht="14.25" thickBot="1" x14ac:dyDescent="0.3">
      <c r="A34" s="386"/>
      <c r="B34" s="189">
        <v>5</v>
      </c>
      <c r="C34" s="190"/>
      <c r="D34" s="391"/>
      <c r="E34" s="391"/>
      <c r="F34" s="191"/>
      <c r="G34" s="190"/>
      <c r="H34" s="163"/>
      <c r="I34" s="192"/>
      <c r="J34" s="165"/>
      <c r="K34" s="165"/>
      <c r="L34" s="165"/>
      <c r="M34" s="165"/>
      <c r="N34" s="166"/>
      <c r="O34" s="190"/>
      <c r="P34" s="190"/>
      <c r="Q34" s="193"/>
      <c r="R34" s="193"/>
    </row>
    <row r="35" spans="1:18" s="201" customFormat="1" ht="14.25" thickBot="1" x14ac:dyDescent="0.3">
      <c r="A35" s="194"/>
      <c r="B35" s="195"/>
      <c r="C35" s="195"/>
      <c r="D35" s="195"/>
      <c r="E35" s="195" t="s">
        <v>87</v>
      </c>
      <c r="F35" s="195"/>
      <c r="G35" s="196"/>
      <c r="H35" s="197">
        <f>SUM(H30:H34)</f>
        <v>0</v>
      </c>
      <c r="I35" s="198">
        <f t="shared" ref="I35:R35" si="1">SUM(I30:I34)</f>
        <v>0</v>
      </c>
      <c r="J35" s="199">
        <f t="shared" si="1"/>
        <v>0</v>
      </c>
      <c r="K35" s="199">
        <f t="shared" si="1"/>
        <v>0</v>
      </c>
      <c r="L35" s="199">
        <f t="shared" si="1"/>
        <v>0</v>
      </c>
      <c r="M35" s="199">
        <f t="shared" si="1"/>
        <v>0</v>
      </c>
      <c r="N35" s="200">
        <f t="shared" si="1"/>
        <v>0</v>
      </c>
      <c r="O35" s="197">
        <f t="shared" si="1"/>
        <v>0</v>
      </c>
      <c r="P35" s="197">
        <f t="shared" si="1"/>
        <v>0</v>
      </c>
      <c r="Q35" s="197">
        <f t="shared" si="1"/>
        <v>0</v>
      </c>
      <c r="R35" s="197">
        <f t="shared" si="1"/>
        <v>0</v>
      </c>
    </row>
    <row r="36" spans="1:18" s="201" customFormat="1" ht="14.25" thickBot="1" x14ac:dyDescent="0.3">
      <c r="A36" s="194"/>
      <c r="B36" s="195"/>
      <c r="C36" s="195"/>
      <c r="D36" s="195"/>
      <c r="E36" s="195" t="s">
        <v>88</v>
      </c>
      <c r="F36" s="195"/>
      <c r="G36" s="196"/>
      <c r="H36" s="202">
        <f>SUM(H28+H35)</f>
        <v>0</v>
      </c>
      <c r="I36" s="203">
        <f t="shared" ref="I36:R36" si="2">SUM(I28+I35)</f>
        <v>0</v>
      </c>
      <c r="J36" s="204">
        <f t="shared" si="2"/>
        <v>0</v>
      </c>
      <c r="K36" s="204">
        <f t="shared" si="2"/>
        <v>0</v>
      </c>
      <c r="L36" s="204">
        <f t="shared" si="2"/>
        <v>0</v>
      </c>
      <c r="M36" s="204">
        <f t="shared" si="2"/>
        <v>0</v>
      </c>
      <c r="N36" s="205">
        <f t="shared" si="2"/>
        <v>0</v>
      </c>
      <c r="O36" s="202">
        <f t="shared" si="2"/>
        <v>0</v>
      </c>
      <c r="P36" s="202">
        <f t="shared" si="2"/>
        <v>0</v>
      </c>
      <c r="Q36" s="202">
        <f t="shared" si="2"/>
        <v>0</v>
      </c>
      <c r="R36" s="202">
        <f t="shared" si="2"/>
        <v>0</v>
      </c>
    </row>
    <row r="37" spans="1:18" ht="13.5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8" ht="13.5" x14ac:dyDescent="0.25">
      <c r="A38" s="134"/>
      <c r="B38" s="206"/>
      <c r="C38" s="206"/>
      <c r="D38" s="206"/>
      <c r="E38" s="206"/>
      <c r="F38" s="206"/>
      <c r="G38" s="392" t="s">
        <v>89</v>
      </c>
      <c r="H38" s="392"/>
      <c r="I38" s="392"/>
      <c r="J38" s="392"/>
      <c r="K38" s="392"/>
      <c r="L38" s="392"/>
      <c r="M38" s="392"/>
      <c r="N38" s="134"/>
      <c r="O38" s="134"/>
      <c r="P38" s="134"/>
    </row>
    <row r="39" spans="1:18" ht="13.5" x14ac:dyDescent="0.25">
      <c r="A39" s="134"/>
      <c r="B39" s="206"/>
      <c r="C39" s="206"/>
      <c r="D39" s="206"/>
      <c r="E39" s="206"/>
      <c r="F39" s="206"/>
      <c r="G39" s="206"/>
      <c r="H39" s="134"/>
      <c r="I39" s="134"/>
      <c r="J39" s="134"/>
      <c r="K39" s="134"/>
      <c r="L39" s="134"/>
      <c r="M39" s="134"/>
      <c r="N39" s="134"/>
      <c r="O39" s="134"/>
      <c r="P39" s="134"/>
    </row>
    <row r="40" spans="1:18" ht="13.5" x14ac:dyDescent="0.25">
      <c r="A40" s="134"/>
      <c r="B40" s="206"/>
      <c r="C40" s="207" t="s">
        <v>90</v>
      </c>
      <c r="D40" s="207"/>
      <c r="E40" s="207"/>
      <c r="F40" s="207"/>
      <c r="G40" s="207"/>
      <c r="H40" s="208"/>
      <c r="I40" s="208"/>
      <c r="J40" s="134"/>
      <c r="K40" s="134"/>
      <c r="L40" s="134"/>
      <c r="M40" s="134"/>
      <c r="N40" s="134"/>
      <c r="O40" s="134"/>
      <c r="P40" s="134"/>
    </row>
    <row r="41" spans="1:18" ht="13.5" x14ac:dyDescent="0.25">
      <c r="A41" s="134"/>
      <c r="B41" s="206" t="s">
        <v>91</v>
      </c>
      <c r="C41" s="207"/>
      <c r="D41" s="207"/>
      <c r="E41" s="207"/>
      <c r="F41" s="207"/>
      <c r="G41" s="207"/>
      <c r="H41" s="208"/>
      <c r="I41" s="208"/>
      <c r="J41" s="134"/>
      <c r="K41" s="134"/>
      <c r="L41" s="134"/>
      <c r="M41" s="134"/>
      <c r="N41" s="134"/>
      <c r="O41" s="134"/>
      <c r="P41" s="134"/>
    </row>
    <row r="42" spans="1:18" ht="13.5" x14ac:dyDescent="0.25">
      <c r="A42" s="134"/>
      <c r="B42" s="206"/>
      <c r="C42" s="393" t="s">
        <v>92</v>
      </c>
      <c r="D42" s="393"/>
      <c r="E42" s="393"/>
      <c r="F42" s="393"/>
      <c r="G42" s="206"/>
      <c r="H42" s="134"/>
      <c r="I42" s="134"/>
      <c r="J42" s="134"/>
      <c r="K42" s="134"/>
      <c r="L42" s="134"/>
      <c r="M42" s="209" t="s">
        <v>92</v>
      </c>
      <c r="N42" s="209"/>
      <c r="O42" s="134"/>
      <c r="P42" s="134"/>
    </row>
    <row r="43" spans="1:18" ht="13.5" x14ac:dyDescent="0.25">
      <c r="A43" s="134"/>
      <c r="B43" s="206"/>
      <c r="C43" s="206"/>
      <c r="D43" s="206"/>
      <c r="E43" s="207"/>
      <c r="F43" s="206"/>
      <c r="G43" s="206"/>
      <c r="H43" s="134"/>
      <c r="I43" s="134"/>
      <c r="J43" s="134"/>
      <c r="K43" s="394" t="s">
        <v>93</v>
      </c>
      <c r="L43" s="394"/>
      <c r="M43" s="394"/>
      <c r="N43" s="394"/>
      <c r="O43" s="394"/>
      <c r="P43" s="134"/>
    </row>
    <row r="44" spans="1:18" ht="13.5" x14ac:dyDescent="0.25">
      <c r="A44" s="134"/>
      <c r="B44" s="206"/>
      <c r="C44" s="206"/>
      <c r="D44" s="206"/>
      <c r="E44" s="207"/>
      <c r="F44" s="206"/>
      <c r="G44" s="206"/>
      <c r="H44" s="134"/>
      <c r="I44" s="134"/>
      <c r="J44" s="134"/>
      <c r="K44" s="210"/>
      <c r="L44" s="210"/>
      <c r="M44" s="210"/>
      <c r="N44" s="210"/>
      <c r="O44" s="210"/>
      <c r="P44" s="134"/>
    </row>
    <row r="45" spans="1:18" ht="13.5" x14ac:dyDescent="0.25">
      <c r="A45" s="134"/>
      <c r="B45" s="134"/>
      <c r="C45" s="134"/>
      <c r="D45" s="395"/>
      <c r="E45" s="395"/>
      <c r="F45" s="395"/>
      <c r="G45" s="395"/>
      <c r="H45" s="134"/>
      <c r="I45" s="134"/>
      <c r="J45" s="134"/>
      <c r="K45" s="134"/>
      <c r="L45" s="134"/>
      <c r="M45" s="134"/>
      <c r="N45" s="134"/>
      <c r="O45" s="134"/>
      <c r="P45" s="134"/>
    </row>
    <row r="46" spans="1:18" ht="15" x14ac:dyDescent="0.25">
      <c r="A46" s="134"/>
      <c r="B46" s="211"/>
      <c r="C46" s="211"/>
      <c r="D46" s="212"/>
      <c r="E46" s="212"/>
      <c r="F46" s="212"/>
      <c r="G46" s="212"/>
      <c r="H46" s="213"/>
      <c r="I46" s="213"/>
      <c r="J46" s="213"/>
      <c r="K46" s="389"/>
      <c r="L46" s="389"/>
      <c r="M46" s="389"/>
      <c r="N46" s="389"/>
      <c r="O46" s="389"/>
      <c r="P46" s="134"/>
    </row>
    <row r="47" spans="1:18" ht="15" x14ac:dyDescent="0.25">
      <c r="A47" s="134"/>
      <c r="B47" s="390" t="s">
        <v>94</v>
      </c>
      <c r="C47" s="390"/>
      <c r="D47" s="390"/>
      <c r="E47" s="390"/>
      <c r="F47" s="212"/>
      <c r="G47" s="212"/>
      <c r="H47" s="213"/>
      <c r="I47" s="213"/>
      <c r="J47" s="213"/>
      <c r="K47" s="213"/>
      <c r="L47" s="389" t="str">
        <f>[1]Değişken!$AC$21</f>
        <v>MÜDÜR</v>
      </c>
      <c r="M47" s="389"/>
      <c r="N47" s="389"/>
      <c r="O47" s="134"/>
      <c r="P47" s="134"/>
    </row>
    <row r="48" spans="1:18" ht="13.5" x14ac:dyDescent="0.25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</row>
    <row r="49" spans="1:16" ht="13.5" x14ac:dyDescent="0.25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</row>
    <row r="50" spans="1:16" ht="13.5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</row>
  </sheetData>
  <mergeCells count="60">
    <mergeCell ref="K46:O46"/>
    <mergeCell ref="B47:E47"/>
    <mergeCell ref="L47:N47"/>
    <mergeCell ref="D34:E34"/>
    <mergeCell ref="G38:M38"/>
    <mergeCell ref="C42:D42"/>
    <mergeCell ref="E42:F42"/>
    <mergeCell ref="K43:O43"/>
    <mergeCell ref="D45:G45"/>
    <mergeCell ref="A30:A34"/>
    <mergeCell ref="D30:E30"/>
    <mergeCell ref="D31:E31"/>
    <mergeCell ref="D32:E32"/>
    <mergeCell ref="D33:E33"/>
    <mergeCell ref="A14:A27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P11:P13"/>
    <mergeCell ref="Q11:Q13"/>
    <mergeCell ref="R11:R13"/>
    <mergeCell ref="C12:C13"/>
    <mergeCell ref="D12:E13"/>
    <mergeCell ref="I12:I13"/>
    <mergeCell ref="J12:J13"/>
    <mergeCell ref="K12:K13"/>
    <mergeCell ref="L12:L13"/>
    <mergeCell ref="M12:N12"/>
    <mergeCell ref="I11:O11"/>
    <mergeCell ref="O12:O13"/>
    <mergeCell ref="B11:B13"/>
    <mergeCell ref="C11:E11"/>
    <mergeCell ref="F11:F13"/>
    <mergeCell ref="G11:G13"/>
    <mergeCell ref="H11:H13"/>
    <mergeCell ref="O8:Q9"/>
    <mergeCell ref="C9:D9"/>
    <mergeCell ref="E9:I9"/>
    <mergeCell ref="A1:R1"/>
    <mergeCell ref="A2:R2"/>
    <mergeCell ref="A3:R3"/>
    <mergeCell ref="A4:R4"/>
    <mergeCell ref="A5:R5"/>
    <mergeCell ref="C7:Q7"/>
    <mergeCell ref="C8:D8"/>
    <mergeCell ref="E8:I8"/>
    <mergeCell ref="J8:K9"/>
    <mergeCell ref="L8:M9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Personel</vt:lpstr>
      <vt:lpstr>Değişken</vt:lpstr>
      <vt:lpstr>F2_1</vt:lpstr>
      <vt:lpstr>F - 1</vt:lpstr>
      <vt:lpstr>tatil</vt:lpstr>
    </vt:vector>
  </TitlesOfParts>
  <Company>Zirve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Zirve</dc:creator>
  <cp:lastModifiedBy>newbie</cp:lastModifiedBy>
  <cp:lastPrinted>2011-06-06T10:27:57Z</cp:lastPrinted>
  <dcterms:created xsi:type="dcterms:W3CDTF">2005-02-19T07:02:49Z</dcterms:created>
  <dcterms:modified xsi:type="dcterms:W3CDTF">2022-09-26T12:03:32Z</dcterms:modified>
</cp:coreProperties>
</file>